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24EA297A-A597-8E42-9EDC-95E642A12B55}" xr6:coauthVersionLast="43" xr6:coauthVersionMax="43" xr10:uidLastSave="{00000000-0000-0000-0000-000000000000}"/>
  <bookViews>
    <workbookView xWindow="0" yWindow="460" windowWidth="19160" windowHeight="8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29" i="1"/>
  <c r="L30" i="1"/>
  <c r="L31" i="1"/>
  <c r="L32" i="1"/>
  <c r="L33" i="1"/>
  <c r="L34" i="1"/>
  <c r="L27" i="1"/>
  <c r="L18" i="1"/>
  <c r="L19" i="1"/>
  <c r="L20" i="1"/>
  <c r="L21" i="1"/>
  <c r="L22" i="1"/>
  <c r="L23" i="1"/>
  <c r="L24" i="1"/>
  <c r="L25" i="1"/>
  <c r="L17" i="1" l="1"/>
  <c r="L15" i="1" l="1"/>
  <c r="E35" i="1"/>
  <c r="L11" i="1"/>
  <c r="L12" i="1"/>
  <c r="F13" i="1"/>
  <c r="G13" i="1"/>
  <c r="H13" i="1"/>
  <c r="I13" i="1"/>
  <c r="J13" i="1"/>
  <c r="K13" i="1"/>
  <c r="E13" i="1"/>
  <c r="L8" i="1"/>
  <c r="L9" i="1"/>
  <c r="L10" i="1"/>
  <c r="L7" i="1"/>
  <c r="L13" i="1" l="1"/>
  <c r="L39" i="1" s="1"/>
  <c r="G39" i="1"/>
  <c r="F35" i="1"/>
  <c r="F41" i="1" s="1"/>
  <c r="G35" i="1"/>
  <c r="H35" i="1"/>
  <c r="H41" i="1" s="1"/>
  <c r="I35" i="1"/>
  <c r="I41" i="1" s="1"/>
  <c r="J35" i="1"/>
  <c r="J41" i="1" s="1"/>
  <c r="K35" i="1"/>
  <c r="K41" i="1" s="1"/>
  <c r="F39" i="1"/>
  <c r="I39" i="1"/>
  <c r="K39" i="1"/>
  <c r="E39" i="1"/>
  <c r="L35" i="1"/>
  <c r="L41" i="1" l="1"/>
  <c r="L42" i="1" s="1"/>
  <c r="L43" i="1" s="1"/>
  <c r="J36" i="1"/>
  <c r="H36" i="1"/>
  <c r="K42" i="1"/>
  <c r="I42" i="1"/>
  <c r="G36" i="1"/>
  <c r="K36" i="1"/>
  <c r="I36" i="1"/>
  <c r="F36" i="1"/>
  <c r="J39" i="1"/>
  <c r="J42" i="1" s="1"/>
  <c r="H39" i="1"/>
  <c r="H42" i="1" s="1"/>
  <c r="E36" i="1"/>
  <c r="F42" i="1"/>
  <c r="G41" i="1"/>
  <c r="G42" i="1" s="1"/>
  <c r="E41" i="1"/>
  <c r="E42" i="1" s="1"/>
  <c r="L36" i="1" l="1"/>
  <c r="L37" i="1" s="1"/>
</calcChain>
</file>

<file path=xl/sharedStrings.xml><?xml version="1.0" encoding="utf-8"?>
<sst xmlns="http://schemas.openxmlformats.org/spreadsheetml/2006/main" count="119" uniqueCount="66">
  <si>
    <t>Project Name:  Dow Woods Trail Development</t>
  </si>
  <si>
    <t>Date</t>
  </si>
  <si>
    <t>Payee</t>
  </si>
  <si>
    <t>Check Number</t>
  </si>
  <si>
    <t>Project Element</t>
  </si>
  <si>
    <t>Expense Description</t>
  </si>
  <si>
    <t>Boardwalk Construction</t>
  </si>
  <si>
    <t>Restroom Construction</t>
  </si>
  <si>
    <t>Total</t>
  </si>
  <si>
    <t xml:space="preserve"> </t>
  </si>
  <si>
    <t>Summary of Expenses (Attachment E)</t>
  </si>
  <si>
    <t>Parking Lot</t>
  </si>
  <si>
    <t>Materials</t>
  </si>
  <si>
    <t>Labor</t>
  </si>
  <si>
    <t>Bayou Crossing Construction</t>
  </si>
  <si>
    <t>Admin (Design, Bid Packages, Accounting)</t>
  </si>
  <si>
    <t>SE Trail Construction</t>
  </si>
  <si>
    <t>NE Trail Construction</t>
  </si>
  <si>
    <t>Equipment</t>
  </si>
  <si>
    <t>Sub-Total Direct Expenses</t>
  </si>
  <si>
    <t>% Matching Contribution for This Expense Report</t>
  </si>
  <si>
    <t>Sub-Total Expenses from Previous Expense Reports</t>
  </si>
  <si>
    <t>Sub-Total In-Kind Contribution from Previous Expense Reports</t>
  </si>
  <si>
    <t>Total In-Kind Contributions for Dow Woods Trail Development</t>
  </si>
  <si>
    <t>Total Expenses for Dow Woods Trail Development Project</t>
  </si>
  <si>
    <t>Total Expenses plus In-Kind Value for this Project</t>
  </si>
  <si>
    <t>Total % Matching Contributions for Project to Date</t>
  </si>
  <si>
    <t>Project Sponsor: Friends of Brazoria Wildlife Refuges  TP&amp;WD Grant #RT-907, Friends Project Number: 20091123</t>
  </si>
  <si>
    <t>Vulcan Material</t>
  </si>
  <si>
    <t>Crushed concrete base for SE trail</t>
  </si>
  <si>
    <t>Neal McLain</t>
  </si>
  <si>
    <t>Office supplies  to mail requests to bid.</t>
  </si>
  <si>
    <t>Brazos Landscape Supply</t>
  </si>
  <si>
    <t>Granite gravel topping for SE trail</t>
  </si>
  <si>
    <t>Five J'S Concrete</t>
  </si>
  <si>
    <t>1/3 downpayment to initiate construction of NE concrete trail</t>
  </si>
  <si>
    <t>Collier Metal Specialties</t>
  </si>
  <si>
    <t>14,000 feet of metal edging plus stakes</t>
  </si>
  <si>
    <t>Request #  2                                Period: June 1, 2010 to July 31, 2010</t>
  </si>
  <si>
    <t>Matching Cash Donations</t>
  </si>
  <si>
    <t>The Dow Chemical Company</t>
  </si>
  <si>
    <t>Cash contribution to help satisfy match requirements.</t>
  </si>
  <si>
    <t>Sub-Total Cash &amp; In-Kind Labor and Equipment Value</t>
  </si>
  <si>
    <t>Total Expenses plus Cash &amp; In-Kind Value for this Expense Report</t>
  </si>
  <si>
    <t>Various</t>
  </si>
  <si>
    <t>Donated volunteer labor</t>
  </si>
  <si>
    <t>NA</t>
  </si>
  <si>
    <t>Unskilled volunteer labor .  Planning and mapping trail routes</t>
  </si>
  <si>
    <t>5/30 - 6/5 2010</t>
  </si>
  <si>
    <t>USF&amp;WS Labor</t>
  </si>
  <si>
    <t>Professional services of USF&amp;WS staff</t>
  </si>
  <si>
    <t xml:space="preserve">6-13 - 6/19 2010 </t>
  </si>
  <si>
    <t>6/20 -6/26 2010</t>
  </si>
  <si>
    <t>6/27 - 7/3</t>
  </si>
  <si>
    <t>7/4 - 7/10</t>
  </si>
  <si>
    <t>7/11 - 7/17</t>
  </si>
  <si>
    <t>7/18 - 7/24</t>
  </si>
  <si>
    <t>7/25 - 7/31</t>
  </si>
  <si>
    <t>5/30 - 6/5</t>
  </si>
  <si>
    <t>USF&amp;WS equipment</t>
  </si>
  <si>
    <t>Ford F-250 truck</t>
  </si>
  <si>
    <t>6/13 - 6/19</t>
  </si>
  <si>
    <t>6/20 - 6/26</t>
  </si>
  <si>
    <t>Ford F-250 truck, Kubota tractor with bucket, John Deere backhoe, CAT skid steer laoder</t>
  </si>
  <si>
    <t>Ford F-250 truck, John Deere backhoe</t>
  </si>
  <si>
    <t xml:space="preserve">Ford F-250 truck, Kubota tractor with bucket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</si>
</sst>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1" applyFont="1"/>
    <xf numFmtId="44" fontId="2" fillId="0" borderId="0" xfId="1" applyFont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left" vertical="center" wrapText="1"/>
    </xf>
    <xf numFmtId="44" fontId="0" fillId="0" borderId="0" xfId="1" applyFont="1" applyFill="1" applyAlignment="1">
      <alignment vertical="center" wrapText="1"/>
    </xf>
    <xf numFmtId="44" fontId="2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Fill="1" applyAlignment="1">
      <alignment vertical="center" wrapText="1"/>
    </xf>
    <xf numFmtId="10" fontId="5" fillId="0" borderId="0" xfId="2" applyNumberFormat="1" applyFont="1"/>
    <xf numFmtId="44" fontId="4" fillId="0" borderId="0" xfId="1" applyFont="1"/>
    <xf numFmtId="44" fontId="4" fillId="0" borderId="0" xfId="1" applyFont="1" applyAlignment="1">
      <alignment vertical="center" wrapText="1"/>
    </xf>
    <xf numFmtId="15" fontId="0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15" fontId="0" fillId="0" borderId="0" xfId="0" applyNumberFormat="1" applyFont="1" applyFill="1" applyAlignment="1">
      <alignment horizontal="center" vertical="center" wrapText="1"/>
    </xf>
    <xf numFmtId="15" fontId="0" fillId="0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 applyAlignment="1">
      <alignment horizontal="right" vertical="center" wrapText="1"/>
    </xf>
    <xf numFmtId="15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pane ySplit="6" topLeftCell="A7" activePane="bottomLeft" state="frozen"/>
      <selection pane="bottomLeft" activeCell="A2" sqref="A2:L2"/>
    </sheetView>
  </sheetViews>
  <sheetFormatPr baseColWidth="10" defaultColWidth="8.83203125" defaultRowHeight="15" x14ac:dyDescent="0.2"/>
  <cols>
    <col min="1" max="1" width="10.1640625" bestFit="1" customWidth="1"/>
    <col min="2" max="2" width="18.1640625" customWidth="1"/>
    <col min="3" max="3" width="9.33203125" style="8" customWidth="1"/>
    <col min="4" max="4" width="34" customWidth="1"/>
    <col min="5" max="5" width="14.83203125" style="4" customWidth="1"/>
    <col min="6" max="6" width="12.83203125" style="4" customWidth="1"/>
    <col min="7" max="7" width="13.5" style="4" customWidth="1"/>
    <col min="8" max="8" width="13.33203125" style="4" customWidth="1"/>
    <col min="9" max="11" width="12" customWidth="1"/>
    <col min="12" max="12" width="13.6640625" customWidth="1"/>
  </cols>
  <sheetData>
    <row r="1" spans="1:12" ht="19" x14ac:dyDescent="0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34" t="s">
        <v>38</v>
      </c>
      <c r="B4" s="34"/>
      <c r="C4" s="34"/>
      <c r="D4" s="34"/>
    </row>
    <row r="5" spans="1:12" ht="21" x14ac:dyDescent="0.25">
      <c r="A5" s="35" t="s">
        <v>12</v>
      </c>
      <c r="B5" s="35"/>
      <c r="C5" s="35"/>
      <c r="D5" s="35"/>
      <c r="E5" s="29" t="s">
        <v>4</v>
      </c>
      <c r="F5" s="29"/>
      <c r="G5" s="29"/>
      <c r="H5" s="29"/>
      <c r="I5" s="29"/>
      <c r="J5" s="29"/>
      <c r="K5" s="10"/>
    </row>
    <row r="6" spans="1:12" s="1" customFormat="1" ht="50.25" customHeight="1" x14ac:dyDescent="0.2">
      <c r="A6" s="1" t="s">
        <v>1</v>
      </c>
      <c r="B6" s="1" t="s">
        <v>2</v>
      </c>
      <c r="C6" s="1" t="s">
        <v>3</v>
      </c>
      <c r="D6" s="1" t="s">
        <v>5</v>
      </c>
      <c r="E6" s="5" t="s">
        <v>15</v>
      </c>
      <c r="F6" s="5" t="s">
        <v>11</v>
      </c>
      <c r="G6" s="5" t="s">
        <v>16</v>
      </c>
      <c r="H6" s="5" t="s">
        <v>17</v>
      </c>
      <c r="I6" s="1" t="s">
        <v>6</v>
      </c>
      <c r="J6" s="1" t="s">
        <v>7</v>
      </c>
      <c r="K6" s="1" t="s">
        <v>14</v>
      </c>
      <c r="L6" s="1" t="s">
        <v>8</v>
      </c>
    </row>
    <row r="7" spans="1:12" s="3" customFormat="1" ht="30" customHeight="1" x14ac:dyDescent="0.2">
      <c r="A7" s="2">
        <v>40337</v>
      </c>
      <c r="B7" s="17" t="s">
        <v>28</v>
      </c>
      <c r="C7" s="9">
        <v>1152</v>
      </c>
      <c r="D7" s="3" t="s">
        <v>29</v>
      </c>
      <c r="E7" s="6"/>
      <c r="F7" s="6"/>
      <c r="G7" s="6">
        <v>3213.23</v>
      </c>
      <c r="H7" s="6"/>
      <c r="L7" s="7">
        <f>SUM(E7:K7)</f>
        <v>3213.23</v>
      </c>
    </row>
    <row r="8" spans="1:12" s="3" customFormat="1" ht="30" customHeight="1" x14ac:dyDescent="0.2">
      <c r="A8" s="2">
        <v>40353</v>
      </c>
      <c r="B8" s="3" t="s">
        <v>30</v>
      </c>
      <c r="C8" s="9">
        <v>1156</v>
      </c>
      <c r="D8" s="3" t="s">
        <v>31</v>
      </c>
      <c r="E8" s="6">
        <v>14.39</v>
      </c>
      <c r="F8" s="6"/>
      <c r="G8" s="6"/>
      <c r="H8" s="6"/>
      <c r="L8" s="7">
        <f t="shared" ref="L8:L12" si="0">SUM(E8:K8)</f>
        <v>14.39</v>
      </c>
    </row>
    <row r="9" spans="1:12" s="3" customFormat="1" ht="30" customHeight="1" x14ac:dyDescent="0.2">
      <c r="A9" s="2">
        <v>40360</v>
      </c>
      <c r="B9" s="3" t="s">
        <v>32</v>
      </c>
      <c r="C9" s="9">
        <v>1157</v>
      </c>
      <c r="D9" s="3" t="s">
        <v>33</v>
      </c>
      <c r="E9" s="6"/>
      <c r="F9" s="6"/>
      <c r="G9" s="6">
        <v>3870</v>
      </c>
      <c r="H9" s="6"/>
      <c r="L9" s="7">
        <f t="shared" si="0"/>
        <v>3870</v>
      </c>
    </row>
    <row r="10" spans="1:12" s="3" customFormat="1" ht="30" customHeight="1" x14ac:dyDescent="0.2">
      <c r="A10" s="2">
        <v>40369</v>
      </c>
      <c r="B10" s="3" t="s">
        <v>34</v>
      </c>
      <c r="C10" s="9">
        <v>1158</v>
      </c>
      <c r="D10" s="3" t="s">
        <v>35</v>
      </c>
      <c r="E10" s="6"/>
      <c r="F10" s="6"/>
      <c r="G10" s="6"/>
      <c r="H10" s="6">
        <v>23000</v>
      </c>
      <c r="L10" s="7">
        <f t="shared" si="0"/>
        <v>23000</v>
      </c>
    </row>
    <row r="11" spans="1:12" s="3" customFormat="1" ht="30" customHeight="1" x14ac:dyDescent="0.2">
      <c r="A11" s="2">
        <v>40378</v>
      </c>
      <c r="B11" s="3" t="s">
        <v>36</v>
      </c>
      <c r="C11" s="9">
        <v>1159</v>
      </c>
      <c r="D11" s="3" t="s">
        <v>37</v>
      </c>
      <c r="E11" s="6"/>
      <c r="F11" s="6"/>
      <c r="G11" s="6">
        <v>26532.45</v>
      </c>
      <c r="H11" s="6"/>
      <c r="L11" s="7">
        <f t="shared" si="0"/>
        <v>26532.45</v>
      </c>
    </row>
    <row r="12" spans="1:12" s="3" customFormat="1" ht="30" customHeight="1" x14ac:dyDescent="0.2">
      <c r="A12" s="2" t="s">
        <v>9</v>
      </c>
      <c r="B12" s="3" t="s">
        <v>9</v>
      </c>
      <c r="C12" s="9" t="s">
        <v>9</v>
      </c>
      <c r="E12" s="6"/>
      <c r="F12" s="6"/>
      <c r="G12" s="6"/>
      <c r="H12" s="6"/>
      <c r="I12" s="6"/>
      <c r="J12" s="6"/>
      <c r="K12" s="6"/>
      <c r="L12" s="7">
        <f t="shared" si="0"/>
        <v>0</v>
      </c>
    </row>
    <row r="13" spans="1:12" s="15" customFormat="1" ht="30" customHeight="1" x14ac:dyDescent="0.2">
      <c r="A13" s="37" t="s">
        <v>19</v>
      </c>
      <c r="B13" s="37"/>
      <c r="C13" s="37"/>
      <c r="D13" s="37"/>
      <c r="E13" s="14">
        <f t="shared" ref="E13:L13" si="1">SUM(E7:E12)</f>
        <v>14.39</v>
      </c>
      <c r="F13" s="14">
        <f t="shared" si="1"/>
        <v>0</v>
      </c>
      <c r="G13" s="14">
        <f t="shared" si="1"/>
        <v>33615.68</v>
      </c>
      <c r="H13" s="14">
        <f t="shared" si="1"/>
        <v>23000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56630.07</v>
      </c>
    </row>
    <row r="14" spans="1:12" s="15" customFormat="1" ht="30" customHeight="1" x14ac:dyDescent="0.2">
      <c r="A14" s="36" t="s">
        <v>39</v>
      </c>
      <c r="B14" s="36"/>
      <c r="C14" s="36"/>
      <c r="D14" s="36"/>
      <c r="E14" s="14"/>
      <c r="F14" s="14"/>
      <c r="G14" s="14"/>
      <c r="H14" s="14"/>
      <c r="I14" s="14"/>
      <c r="J14" s="14"/>
      <c r="K14" s="14"/>
      <c r="L14" s="14"/>
    </row>
    <row r="15" spans="1:12" s="23" customFormat="1" ht="30" customHeight="1" x14ac:dyDescent="0.2">
      <c r="A15" s="24">
        <v>40185</v>
      </c>
      <c r="B15" s="25" t="s">
        <v>40</v>
      </c>
      <c r="C15" s="21"/>
      <c r="D15" s="12" t="s">
        <v>41</v>
      </c>
      <c r="E15" s="22">
        <v>20000</v>
      </c>
      <c r="F15" s="22"/>
      <c r="G15" s="22"/>
      <c r="H15" s="22"/>
      <c r="I15" s="22"/>
      <c r="J15" s="6" t="s">
        <v>9</v>
      </c>
      <c r="K15" s="22"/>
      <c r="L15" s="7">
        <f t="shared" ref="L15:L34" si="2">SUM(E15:K15)</f>
        <v>20000</v>
      </c>
    </row>
    <row r="16" spans="1:12" s="3" customFormat="1" ht="24" customHeight="1" x14ac:dyDescent="0.2">
      <c r="A16" s="36" t="s">
        <v>13</v>
      </c>
      <c r="B16" s="36"/>
      <c r="C16" s="36"/>
      <c r="D16" s="36"/>
      <c r="E16" s="6"/>
      <c r="F16" s="6"/>
      <c r="G16" s="6"/>
      <c r="H16" s="6"/>
      <c r="L16" s="7" t="s">
        <v>9</v>
      </c>
    </row>
    <row r="17" spans="1:13" s="3" customFormat="1" ht="30.75" customHeight="1" x14ac:dyDescent="0.2">
      <c r="A17" s="11" t="s">
        <v>44</v>
      </c>
      <c r="B17" s="12" t="s">
        <v>45</v>
      </c>
      <c r="C17" s="11" t="s">
        <v>46</v>
      </c>
      <c r="D17" s="12" t="s">
        <v>47</v>
      </c>
      <c r="E17" s="13">
        <v>810</v>
      </c>
      <c r="F17" s="6"/>
      <c r="G17" s="6">
        <v>1200</v>
      </c>
      <c r="H17" s="6"/>
      <c r="I17" s="26">
        <v>377.5</v>
      </c>
      <c r="L17" s="7">
        <f t="shared" si="2"/>
        <v>2387.5</v>
      </c>
    </row>
    <row r="18" spans="1:13" s="3" customFormat="1" ht="30.75" customHeight="1" x14ac:dyDescent="0.2">
      <c r="A18" s="11" t="s">
        <v>48</v>
      </c>
      <c r="B18" s="3" t="s">
        <v>49</v>
      </c>
      <c r="C18" s="11" t="s">
        <v>46</v>
      </c>
      <c r="D18" s="12" t="s">
        <v>50</v>
      </c>
      <c r="F18" s="6"/>
      <c r="G18" s="6"/>
      <c r="H18" s="6"/>
      <c r="I18" s="26"/>
      <c r="J18" s="13">
        <v>163.15</v>
      </c>
      <c r="L18" s="7">
        <f t="shared" si="2"/>
        <v>163.15</v>
      </c>
    </row>
    <row r="19" spans="1:13" s="3" customFormat="1" ht="30.75" customHeight="1" x14ac:dyDescent="0.2">
      <c r="A19" s="11" t="s">
        <v>51</v>
      </c>
      <c r="B19" s="12" t="s">
        <v>49</v>
      </c>
      <c r="C19" s="11" t="s">
        <v>46</v>
      </c>
      <c r="D19" s="12" t="s">
        <v>50</v>
      </c>
      <c r="E19" s="27" t="s">
        <v>9</v>
      </c>
      <c r="F19" s="28"/>
      <c r="G19" s="28"/>
      <c r="H19" s="28">
        <v>108.77</v>
      </c>
      <c r="I19" s="26"/>
      <c r="J19" s="26"/>
      <c r="K19" s="26"/>
      <c r="L19" s="7">
        <f t="shared" si="2"/>
        <v>108.77</v>
      </c>
    </row>
    <row r="20" spans="1:13" s="3" customFormat="1" ht="30.75" customHeight="1" x14ac:dyDescent="0.2">
      <c r="A20" s="11" t="s">
        <v>52</v>
      </c>
      <c r="B20" s="12" t="s">
        <v>49</v>
      </c>
      <c r="C20" s="11" t="s">
        <v>46</v>
      </c>
      <c r="D20" s="12" t="s">
        <v>50</v>
      </c>
      <c r="E20" s="27"/>
      <c r="F20" s="28"/>
      <c r="G20" s="27">
        <v>2235.1</v>
      </c>
      <c r="H20" s="28"/>
      <c r="I20" s="26"/>
      <c r="J20" s="26"/>
      <c r="K20" s="26"/>
      <c r="L20" s="7">
        <f t="shared" si="2"/>
        <v>2235.1</v>
      </c>
    </row>
    <row r="21" spans="1:13" s="3" customFormat="1" ht="30.75" customHeight="1" x14ac:dyDescent="0.2">
      <c r="A21" s="11" t="s">
        <v>53</v>
      </c>
      <c r="B21" s="12" t="s">
        <v>49</v>
      </c>
      <c r="C21" s="11" t="s">
        <v>46</v>
      </c>
      <c r="D21" s="12" t="s">
        <v>50</v>
      </c>
      <c r="E21" s="27"/>
      <c r="F21" s="28"/>
      <c r="G21" s="27">
        <v>943.16</v>
      </c>
      <c r="H21" s="28"/>
      <c r="I21" s="26"/>
      <c r="J21" s="26"/>
      <c r="K21" s="26"/>
      <c r="L21" s="7">
        <f t="shared" si="2"/>
        <v>943.16</v>
      </c>
    </row>
    <row r="22" spans="1:13" s="3" customFormat="1" ht="30" customHeight="1" x14ac:dyDescent="0.2">
      <c r="A22" s="2" t="s">
        <v>54</v>
      </c>
      <c r="B22" s="3" t="s">
        <v>49</v>
      </c>
      <c r="C22" s="9" t="s">
        <v>46</v>
      </c>
      <c r="D22" s="3" t="s">
        <v>50</v>
      </c>
      <c r="E22" s="28"/>
      <c r="F22" s="28"/>
      <c r="G22" s="28"/>
      <c r="H22" s="28"/>
      <c r="I22" s="26"/>
      <c r="J22" s="26">
        <v>108.77</v>
      </c>
      <c r="K22" s="26"/>
      <c r="L22" s="7">
        <f t="shared" si="2"/>
        <v>108.77</v>
      </c>
    </row>
    <row r="23" spans="1:13" s="3" customFormat="1" ht="30" customHeight="1" x14ac:dyDescent="0.2">
      <c r="A23" s="2" t="s">
        <v>55</v>
      </c>
      <c r="B23" s="3" t="s">
        <v>49</v>
      </c>
      <c r="C23" s="9" t="s">
        <v>46</v>
      </c>
      <c r="D23" s="3" t="s">
        <v>50</v>
      </c>
      <c r="E23" s="28">
        <v>108.77</v>
      </c>
      <c r="F23" s="28"/>
      <c r="G23" s="28"/>
      <c r="H23" s="28">
        <v>108.77</v>
      </c>
      <c r="I23" s="26"/>
      <c r="J23" s="26"/>
      <c r="K23" s="26"/>
      <c r="L23" s="7">
        <f t="shared" si="2"/>
        <v>217.54</v>
      </c>
    </row>
    <row r="24" spans="1:13" s="3" customFormat="1" ht="30" customHeight="1" x14ac:dyDescent="0.2">
      <c r="A24" s="2" t="s">
        <v>56</v>
      </c>
      <c r="B24" s="3" t="s">
        <v>49</v>
      </c>
      <c r="C24" s="9" t="s">
        <v>46</v>
      </c>
      <c r="D24" s="3" t="s">
        <v>50</v>
      </c>
      <c r="E24" s="28">
        <v>54.38</v>
      </c>
      <c r="F24" s="28"/>
      <c r="G24" s="28"/>
      <c r="H24" s="28"/>
      <c r="I24" s="26"/>
      <c r="J24" s="26"/>
      <c r="K24" s="26"/>
      <c r="L24" s="7">
        <f t="shared" si="2"/>
        <v>54.38</v>
      </c>
    </row>
    <row r="25" spans="1:13" s="3" customFormat="1" ht="30" customHeight="1" x14ac:dyDescent="0.2">
      <c r="A25" s="2" t="s">
        <v>57</v>
      </c>
      <c r="B25" s="3" t="s">
        <v>49</v>
      </c>
      <c r="C25" s="9" t="s">
        <v>46</v>
      </c>
      <c r="D25" s="3" t="s">
        <v>50</v>
      </c>
      <c r="E25" s="28"/>
      <c r="F25" s="28"/>
      <c r="G25" s="27">
        <v>128.28</v>
      </c>
      <c r="H25" s="28"/>
      <c r="I25" s="26"/>
      <c r="J25" s="26"/>
      <c r="K25" s="26"/>
      <c r="L25" s="7">
        <f t="shared" si="2"/>
        <v>128.28</v>
      </c>
    </row>
    <row r="26" spans="1:13" s="3" customFormat="1" ht="30" customHeight="1" x14ac:dyDescent="0.2">
      <c r="A26" s="36" t="s">
        <v>18</v>
      </c>
      <c r="B26" s="36"/>
      <c r="C26" s="36"/>
      <c r="D26" s="36"/>
      <c r="E26" s="6"/>
      <c r="F26" s="6"/>
      <c r="G26" s="6"/>
      <c r="H26" s="6"/>
      <c r="L26" s="7" t="s">
        <v>9</v>
      </c>
    </row>
    <row r="27" spans="1:13" s="3" customFormat="1" ht="30" customHeight="1" x14ac:dyDescent="0.2">
      <c r="A27" s="11" t="s">
        <v>58</v>
      </c>
      <c r="B27" s="11" t="s">
        <v>59</v>
      </c>
      <c r="C27" s="11" t="s">
        <v>46</v>
      </c>
      <c r="D27" s="11" t="s">
        <v>60</v>
      </c>
      <c r="E27" s="28"/>
      <c r="F27" s="28"/>
      <c r="G27" s="28"/>
      <c r="H27" s="28"/>
      <c r="I27" s="26"/>
      <c r="J27" s="26">
        <v>30</v>
      </c>
      <c r="K27" s="26"/>
      <c r="L27" s="7">
        <f t="shared" si="2"/>
        <v>30</v>
      </c>
      <c r="M27" s="3" t="s">
        <v>9</v>
      </c>
    </row>
    <row r="28" spans="1:13" s="3" customFormat="1" ht="30" customHeight="1" x14ac:dyDescent="0.2">
      <c r="A28" s="11" t="s">
        <v>61</v>
      </c>
      <c r="B28" s="11" t="s">
        <v>59</v>
      </c>
      <c r="C28" s="11" t="s">
        <v>46</v>
      </c>
      <c r="D28" s="11" t="s">
        <v>60</v>
      </c>
      <c r="E28" s="28"/>
      <c r="F28" s="28"/>
      <c r="G28" s="28"/>
      <c r="H28" s="28">
        <v>30</v>
      </c>
      <c r="I28" s="26"/>
      <c r="J28" s="26"/>
      <c r="K28" s="26"/>
      <c r="L28" s="7">
        <f t="shared" si="2"/>
        <v>30</v>
      </c>
    </row>
    <row r="29" spans="1:13" s="3" customFormat="1" ht="30" customHeight="1" x14ac:dyDescent="0.2">
      <c r="A29" s="11" t="s">
        <v>62</v>
      </c>
      <c r="B29" s="11" t="s">
        <v>59</v>
      </c>
      <c r="C29" s="11" t="s">
        <v>46</v>
      </c>
      <c r="D29" s="11" t="s">
        <v>63</v>
      </c>
      <c r="E29" s="28"/>
      <c r="F29" s="28"/>
      <c r="G29" s="28">
        <v>636.88</v>
      </c>
      <c r="H29" s="28"/>
      <c r="I29" s="26"/>
      <c r="J29" s="26"/>
      <c r="K29" s="26"/>
      <c r="L29" s="7">
        <f t="shared" si="2"/>
        <v>636.88</v>
      </c>
    </row>
    <row r="30" spans="1:13" s="3" customFormat="1" ht="30" customHeight="1" x14ac:dyDescent="0.2">
      <c r="A30" s="11" t="s">
        <v>53</v>
      </c>
      <c r="B30" s="11" t="s">
        <v>59</v>
      </c>
      <c r="C30" s="11" t="s">
        <v>46</v>
      </c>
      <c r="D30" s="11" t="s">
        <v>64</v>
      </c>
      <c r="E30" s="28"/>
      <c r="F30" s="28"/>
      <c r="G30" s="28">
        <v>638.46</v>
      </c>
      <c r="H30" s="28"/>
      <c r="I30" s="26"/>
      <c r="J30" s="26"/>
      <c r="K30" s="26"/>
      <c r="L30" s="7">
        <f t="shared" si="2"/>
        <v>638.46</v>
      </c>
    </row>
    <row r="31" spans="1:13" s="3" customFormat="1" ht="30" customHeight="1" x14ac:dyDescent="0.2">
      <c r="A31" s="11" t="s">
        <v>54</v>
      </c>
      <c r="B31" s="11" t="s">
        <v>59</v>
      </c>
      <c r="C31" s="11" t="s">
        <v>46</v>
      </c>
      <c r="D31" s="11" t="s">
        <v>60</v>
      </c>
      <c r="E31" s="28"/>
      <c r="F31" s="28"/>
      <c r="G31" s="28"/>
      <c r="H31" s="28"/>
      <c r="I31" s="26"/>
      <c r="J31" s="26">
        <v>30</v>
      </c>
      <c r="K31" s="26"/>
      <c r="L31" s="7">
        <f t="shared" si="2"/>
        <v>30</v>
      </c>
    </row>
    <row r="32" spans="1:13" s="3" customFormat="1" ht="30" customHeight="1" x14ac:dyDescent="0.2">
      <c r="A32" s="11" t="s">
        <v>55</v>
      </c>
      <c r="B32" s="11" t="s">
        <v>59</v>
      </c>
      <c r="C32" s="11" t="s">
        <v>46</v>
      </c>
      <c r="D32" s="11" t="s">
        <v>65</v>
      </c>
      <c r="E32" s="28"/>
      <c r="F32" s="28"/>
      <c r="G32" s="28"/>
      <c r="H32" s="28">
        <v>73.48</v>
      </c>
      <c r="I32" s="26"/>
      <c r="J32" s="26"/>
      <c r="K32" s="26"/>
      <c r="L32" s="7">
        <f t="shared" si="2"/>
        <v>73.48</v>
      </c>
    </row>
    <row r="33" spans="1:12" s="3" customFormat="1" ht="30" customHeight="1" x14ac:dyDescent="0.2">
      <c r="A33" s="11" t="s">
        <v>56</v>
      </c>
      <c r="B33" s="11" t="s">
        <v>59</v>
      </c>
      <c r="C33" s="11" t="s">
        <v>46</v>
      </c>
      <c r="D33" s="11" t="s">
        <v>65</v>
      </c>
      <c r="E33" s="28"/>
      <c r="F33" s="28"/>
      <c r="G33" s="28"/>
      <c r="H33" s="28">
        <v>51.74</v>
      </c>
      <c r="I33" s="26"/>
      <c r="J33" s="26"/>
      <c r="K33" s="26"/>
      <c r="L33" s="7">
        <f t="shared" si="2"/>
        <v>51.74</v>
      </c>
    </row>
    <row r="34" spans="1:12" s="3" customFormat="1" ht="30" customHeight="1" x14ac:dyDescent="0.2">
      <c r="A34" s="11" t="s">
        <v>57</v>
      </c>
      <c r="B34" s="11" t="s">
        <v>59</v>
      </c>
      <c r="C34" s="11" t="s">
        <v>46</v>
      </c>
      <c r="D34" s="11" t="s">
        <v>60</v>
      </c>
      <c r="E34" s="28"/>
      <c r="F34" s="28"/>
      <c r="G34" s="28">
        <v>30</v>
      </c>
      <c r="H34" s="28"/>
      <c r="I34" s="26"/>
      <c r="J34" s="26"/>
      <c r="K34" s="26"/>
      <c r="L34" s="7">
        <f t="shared" si="2"/>
        <v>30</v>
      </c>
    </row>
    <row r="35" spans="1:12" s="3" customFormat="1" ht="30" customHeight="1" x14ac:dyDescent="0.2">
      <c r="A35" s="38" t="s">
        <v>42</v>
      </c>
      <c r="B35" s="38"/>
      <c r="C35" s="38"/>
      <c r="D35" s="38"/>
      <c r="E35" s="20">
        <f>SUM(E15:E34)</f>
        <v>20973.15</v>
      </c>
      <c r="F35" s="20">
        <f t="shared" ref="F35:K35" si="3">SUM(F17:F34)</f>
        <v>0</v>
      </c>
      <c r="G35" s="20">
        <f t="shared" si="3"/>
        <v>5811.88</v>
      </c>
      <c r="H35" s="20">
        <f t="shared" si="3"/>
        <v>372.76</v>
      </c>
      <c r="I35" s="20">
        <f t="shared" si="3"/>
        <v>377.5</v>
      </c>
      <c r="J35" s="20">
        <f t="shared" si="3"/>
        <v>331.92</v>
      </c>
      <c r="K35" s="20">
        <f t="shared" si="3"/>
        <v>0</v>
      </c>
      <c r="L35" s="20">
        <f>SUM(L15:L34)</f>
        <v>27867.210000000003</v>
      </c>
    </row>
    <row r="36" spans="1:12" s="16" customFormat="1" ht="16" x14ac:dyDescent="0.2">
      <c r="A36" s="33" t="s">
        <v>43</v>
      </c>
      <c r="B36" s="33"/>
      <c r="C36" s="33"/>
      <c r="D36" s="33"/>
      <c r="E36" s="19">
        <f t="shared" ref="E36:L36" si="4">E13+E35</f>
        <v>20987.54</v>
      </c>
      <c r="F36" s="19">
        <f t="shared" si="4"/>
        <v>0</v>
      </c>
      <c r="G36" s="19">
        <f t="shared" si="4"/>
        <v>39427.56</v>
      </c>
      <c r="H36" s="19">
        <f t="shared" si="4"/>
        <v>23372.76</v>
      </c>
      <c r="I36" s="19">
        <f t="shared" si="4"/>
        <v>377.5</v>
      </c>
      <c r="J36" s="19">
        <f t="shared" si="4"/>
        <v>331.92</v>
      </c>
      <c r="K36" s="19">
        <f t="shared" si="4"/>
        <v>0</v>
      </c>
      <c r="L36" s="19">
        <f t="shared" si="4"/>
        <v>84497.279999999999</v>
      </c>
    </row>
    <row r="37" spans="1:12" ht="21" x14ac:dyDescent="0.25">
      <c r="A37" s="40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8">
        <f>L35/L36</f>
        <v>0.3298000835056466</v>
      </c>
    </row>
    <row r="38" spans="1:12" ht="19" x14ac:dyDescent="0.2">
      <c r="A38" s="40" t="s">
        <v>21</v>
      </c>
      <c r="B38" s="41"/>
      <c r="C38" s="41"/>
      <c r="D38" s="41"/>
      <c r="E38" s="19">
        <v>0</v>
      </c>
      <c r="F38" s="19">
        <v>6549.9</v>
      </c>
      <c r="G38" s="19">
        <v>8574.67</v>
      </c>
      <c r="H38" s="19">
        <v>0</v>
      </c>
      <c r="I38" s="19">
        <v>0</v>
      </c>
      <c r="J38" s="19">
        <v>99</v>
      </c>
      <c r="K38" s="19">
        <v>0</v>
      </c>
      <c r="L38" s="19">
        <v>15223.57</v>
      </c>
    </row>
    <row r="39" spans="1:12" ht="19" x14ac:dyDescent="0.2">
      <c r="A39" s="40" t="s">
        <v>24</v>
      </c>
      <c r="B39" s="40"/>
      <c r="C39" s="40"/>
      <c r="D39" s="40"/>
      <c r="E39" s="19">
        <f t="shared" ref="E39:L39" si="5">E13+E38</f>
        <v>14.39</v>
      </c>
      <c r="F39" s="19">
        <f t="shared" si="5"/>
        <v>6549.9</v>
      </c>
      <c r="G39" s="19">
        <f t="shared" si="5"/>
        <v>42190.35</v>
      </c>
      <c r="H39" s="19">
        <f t="shared" si="5"/>
        <v>23000</v>
      </c>
      <c r="I39" s="19">
        <f t="shared" si="5"/>
        <v>0</v>
      </c>
      <c r="J39" s="19">
        <f t="shared" si="5"/>
        <v>99</v>
      </c>
      <c r="K39" s="19">
        <f t="shared" si="5"/>
        <v>0</v>
      </c>
      <c r="L39" s="19">
        <f t="shared" si="5"/>
        <v>71853.64</v>
      </c>
    </row>
    <row r="40" spans="1:12" ht="19" x14ac:dyDescent="0.25">
      <c r="A40" s="42" t="s">
        <v>22</v>
      </c>
      <c r="B40" s="42"/>
      <c r="C40" s="42"/>
      <c r="D40" s="42"/>
      <c r="E40" s="19">
        <v>4665.1400000000003</v>
      </c>
      <c r="F40" s="19">
        <v>8024.81</v>
      </c>
      <c r="G40" s="19">
        <v>7452.45</v>
      </c>
      <c r="H40" s="19">
        <v>0</v>
      </c>
      <c r="I40" s="19">
        <v>0</v>
      </c>
      <c r="J40" s="19">
        <v>0</v>
      </c>
      <c r="K40" s="19">
        <v>0</v>
      </c>
      <c r="L40" s="19">
        <v>20142.400000000001</v>
      </c>
    </row>
    <row r="41" spans="1:12" ht="19" x14ac:dyDescent="0.2">
      <c r="A41" s="40" t="s">
        <v>23</v>
      </c>
      <c r="B41" s="40"/>
      <c r="C41" s="40"/>
      <c r="D41" s="40"/>
      <c r="E41" s="19">
        <f>E35+E40</f>
        <v>25638.29</v>
      </c>
      <c r="F41" s="19">
        <f t="shared" ref="F41:L41" si="6">F35+F40</f>
        <v>8024.81</v>
      </c>
      <c r="G41" s="19">
        <f t="shared" si="6"/>
        <v>13264.33</v>
      </c>
      <c r="H41" s="19">
        <f t="shared" si="6"/>
        <v>372.76</v>
      </c>
      <c r="I41" s="19">
        <f t="shared" si="6"/>
        <v>377.5</v>
      </c>
      <c r="J41" s="19">
        <f t="shared" si="6"/>
        <v>331.92</v>
      </c>
      <c r="K41" s="19">
        <f t="shared" si="6"/>
        <v>0</v>
      </c>
      <c r="L41" s="19">
        <f t="shared" si="6"/>
        <v>48009.61</v>
      </c>
    </row>
    <row r="42" spans="1:12" ht="19" x14ac:dyDescent="0.2">
      <c r="A42" s="40" t="s">
        <v>25</v>
      </c>
      <c r="B42" s="40"/>
      <c r="C42" s="40"/>
      <c r="D42" s="40"/>
      <c r="E42" s="19">
        <f>E39+E41</f>
        <v>25652.68</v>
      </c>
      <c r="F42" s="19">
        <f t="shared" ref="F42:L42" si="7">F39+F41</f>
        <v>14574.71</v>
      </c>
      <c r="G42" s="19">
        <f t="shared" si="7"/>
        <v>55454.68</v>
      </c>
      <c r="H42" s="19">
        <f t="shared" si="7"/>
        <v>23372.76</v>
      </c>
      <c r="I42" s="19">
        <f t="shared" si="7"/>
        <v>377.5</v>
      </c>
      <c r="J42" s="19">
        <f t="shared" si="7"/>
        <v>430.92</v>
      </c>
      <c r="K42" s="19">
        <f t="shared" si="7"/>
        <v>0</v>
      </c>
      <c r="L42" s="19">
        <f t="shared" si="7"/>
        <v>119863.25</v>
      </c>
    </row>
    <row r="43" spans="1:12" ht="21" x14ac:dyDescent="0.25">
      <c r="A43" s="39" t="s">
        <v>26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18">
        <f>L41/L42</f>
        <v>0.40053652808513035</v>
      </c>
    </row>
  </sheetData>
  <mergeCells count="19">
    <mergeCell ref="A43:K43"/>
    <mergeCell ref="A42:D42"/>
    <mergeCell ref="A37:K37"/>
    <mergeCell ref="A38:D38"/>
    <mergeCell ref="A39:D39"/>
    <mergeCell ref="A40:D40"/>
    <mergeCell ref="A41:D41"/>
    <mergeCell ref="E5:J5"/>
    <mergeCell ref="A2:L2"/>
    <mergeCell ref="A3:L3"/>
    <mergeCell ref="A1:L1"/>
    <mergeCell ref="A36:D36"/>
    <mergeCell ref="A4:D4"/>
    <mergeCell ref="A5:D5"/>
    <mergeCell ref="A16:D16"/>
    <mergeCell ref="A26:D26"/>
    <mergeCell ref="A13:D13"/>
    <mergeCell ref="A35:D35"/>
    <mergeCell ref="A14:D14"/>
  </mergeCells>
  <printOptions gridLines="1"/>
  <pageMargins left="0.7" right="0.7" top="0.75" bottom="0.75" header="0.3" footer="0.3"/>
  <pageSetup scale="66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Amber Bryan</cp:lastModifiedBy>
  <cp:lastPrinted>2010-08-12T01:32:02Z</cp:lastPrinted>
  <dcterms:created xsi:type="dcterms:W3CDTF">2010-02-23T15:59:59Z</dcterms:created>
  <dcterms:modified xsi:type="dcterms:W3CDTF">2019-08-05T16:42:21Z</dcterms:modified>
</cp:coreProperties>
</file>