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CC05E92C-01F2-E742-BE8B-F8E6C34A04EB}" xr6:coauthVersionLast="43" xr6:coauthVersionMax="43" xr10:uidLastSave="{00000000-0000-0000-0000-000000000000}"/>
  <bookViews>
    <workbookView xWindow="0" yWindow="460" windowWidth="19200" windowHeight="11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 s="1"/>
  <c r="G7" i="1"/>
  <c r="H7" i="1" s="1"/>
  <c r="H5" i="1" l="1"/>
  <c r="H4" i="1"/>
  <c r="G12" i="1"/>
  <c r="H12" i="1" s="1"/>
  <c r="G11" i="1"/>
  <c r="H11" i="1" s="1"/>
  <c r="G10" i="1"/>
  <c r="H10" i="1" s="1"/>
  <c r="G9" i="1"/>
  <c r="H9" i="1" s="1"/>
  <c r="H27" i="1" l="1"/>
</calcChain>
</file>

<file path=xl/sharedStrings.xml><?xml version="1.0" encoding="utf-8"?>
<sst xmlns="http://schemas.openxmlformats.org/spreadsheetml/2006/main" count="85" uniqueCount="65">
  <si>
    <t>Element</t>
  </si>
  <si>
    <t>Length, feet</t>
  </si>
  <si>
    <t>Depth, inches</t>
  </si>
  <si>
    <t>Width, Feet</t>
  </si>
  <si>
    <t>Concrete Trail</t>
  </si>
  <si>
    <t>Resurface existing boardwalk</t>
  </si>
  <si>
    <t>Cost Basis</t>
  </si>
  <si>
    <t>Dow Woods trail section</t>
  </si>
  <si>
    <t>$/foot</t>
  </si>
  <si>
    <t>Galvanized edging</t>
  </si>
  <si>
    <t>Cost</t>
  </si>
  <si>
    <t>Material Description</t>
  </si>
  <si>
    <t xml:space="preserve"> </t>
  </si>
  <si>
    <t>Support structure for ramp to reservoir</t>
  </si>
  <si>
    <t>Support structure for slough boardwalk</t>
  </si>
  <si>
    <t>Repair of support structure under existing boardwalk</t>
  </si>
  <si>
    <t>Dow Woods trail section plus $1.50/foot wood grain embossing</t>
  </si>
  <si>
    <t xml:space="preserve">Per spec of Dow Woods trail </t>
  </si>
  <si>
    <t>Dow Woods trail section plus additional reinforcement and concrete and $1.50/foot wood grain embossing</t>
  </si>
  <si>
    <t>Concrete stain</t>
  </si>
  <si>
    <t>NA</t>
  </si>
  <si>
    <t>Bid solicitations in The Facts</t>
  </si>
  <si>
    <t>Dow Woods trail cost $150 each, assume one bid for concrete and a second bid for composite decking</t>
  </si>
  <si>
    <t>Crushed concrete trail base</t>
  </si>
  <si>
    <t>Granite topping, crushed concrete trail</t>
  </si>
  <si>
    <t>Vulcan materials</t>
  </si>
  <si>
    <t>Dow Woods trail experience</t>
  </si>
  <si>
    <t>Brazos Landscaping Supply</t>
  </si>
  <si>
    <t>Per spec of Dow Woods trail, thickened for crossing levy road.</t>
  </si>
  <si>
    <t>Total Estimated Grant Expense</t>
  </si>
  <si>
    <t xml:space="preserve">Direct Colors SSB </t>
  </si>
  <si>
    <t>Dow Woods trail invoice @ $1460 per 55 gallon drum, two drums</t>
  </si>
  <si>
    <t>Varies</t>
  </si>
  <si>
    <t>&lt;530</t>
  </si>
  <si>
    <t>Mimic railing for boardwalk at Anahuac NWR headquarters</t>
  </si>
  <si>
    <t>Railing for one side of ramp to reservoir observation deck.</t>
  </si>
  <si>
    <t>&lt;200</t>
  </si>
  <si>
    <t>Decking surface of ramp to reservoir observation deck.</t>
  </si>
  <si>
    <t>Floating platform on slough for pond life exercise</t>
  </si>
  <si>
    <t>Raised platform for forest understory observation</t>
  </si>
  <si>
    <t>Decking surface over raised boardwalk over Cocklebur Slough</t>
  </si>
  <si>
    <t>Railing for raised boardwalk over Cocklebur Slough</t>
  </si>
  <si>
    <t>Miscelaneous hardware</t>
  </si>
  <si>
    <t>Intrepretive signs</t>
  </si>
  <si>
    <t>Guesstimate 6 @ $500 each</t>
  </si>
  <si>
    <t>Dow Woods Trail experience</t>
  </si>
  <si>
    <t>Bill of Materials</t>
  </si>
  <si>
    <t>Dow Woods trail section.  The Otter Slough Boardwalk used 2"X6"X16' TanDek for an 8-foot wide span, costing $61.14 /foot.</t>
  </si>
  <si>
    <t>Trail benches</t>
  </si>
  <si>
    <t>Probably 6"X6" inch pilings with 2X6 stringers</t>
  </si>
  <si>
    <t>Solar pump for well</t>
  </si>
  <si>
    <t>Set pump and panels. Three-panel system mounted on galv. Steel 4" pole top of pole mount.</t>
  </si>
  <si>
    <t>3/1//2014 invoice from Blue Water Pump and Well Service</t>
  </si>
  <si>
    <t>Refurbish water well.</t>
  </si>
  <si>
    <t>Replace defective stringers and add stringers for max 16" span.</t>
  </si>
  <si>
    <t>Ground contact rated pressure treated pine</t>
  </si>
  <si>
    <t>Barco Products catelog</t>
  </si>
  <si>
    <t>Outdoor bench, 3 at $271 each</t>
  </si>
  <si>
    <t>experience from building boardwalk over Otter Slough, Brazoriz NWR.</t>
  </si>
  <si>
    <t>Depends on elevation on sloping ground</t>
  </si>
  <si>
    <t>TanDek tong-in-groove, 2"X 6"X12' wood grain surface plastic composite decking with 2''X4"X12' composite edging</t>
  </si>
  <si>
    <t>Contengency</t>
  </si>
  <si>
    <t>8" diameter butt tapered, diven timber piles space every ten feet in length, 3" X 10" cross bracing, 2X8 stringers max 16" centers with 2X8 blocking mid-span</t>
  </si>
  <si>
    <t>Bobcat Woods Trail Repair &amp; Extension, Draft 4Dec14</t>
  </si>
  <si>
    <t>Experience from a nearby well rehab.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</si>
</sst>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topLeftCell="A7" zoomScale="127" workbookViewId="0">
      <selection activeCell="H9" sqref="H9"/>
    </sheetView>
  </sheetViews>
  <sheetFormatPr baseColWidth="10" defaultColWidth="8.83203125" defaultRowHeight="15" x14ac:dyDescent="0.2"/>
  <cols>
    <col min="1" max="1" width="25" customWidth="1"/>
    <col min="2" max="2" width="9.1640625" style="3" customWidth="1"/>
    <col min="3" max="4" width="9.1640625" style="3"/>
    <col min="5" max="5" width="33.5" style="19" customWidth="1"/>
    <col min="6" max="6" width="26.33203125" customWidth="1"/>
    <col min="7" max="7" width="9.1640625" style="14"/>
    <col min="8" max="8" width="18.5" customWidth="1"/>
    <col min="10" max="10" width="10.6640625" bestFit="1" customWidth="1"/>
  </cols>
  <sheetData>
    <row r="1" spans="1:12" s="1" customFormat="1" ht="29" x14ac:dyDescent="0.35">
      <c r="A1" s="22" t="s">
        <v>63</v>
      </c>
      <c r="B1" s="22"/>
      <c r="C1" s="22"/>
      <c r="D1" s="22"/>
      <c r="E1" s="22"/>
      <c r="F1" s="22"/>
      <c r="G1" s="22"/>
      <c r="H1" s="22"/>
    </row>
    <row r="2" spans="1:12" ht="31" x14ac:dyDescent="0.35">
      <c r="A2" s="24" t="s">
        <v>46</v>
      </c>
      <c r="B2" s="24"/>
      <c r="C2" s="24"/>
      <c r="D2" s="24"/>
      <c r="E2" s="24"/>
      <c r="F2" s="24"/>
      <c r="G2" s="24"/>
      <c r="H2" s="24"/>
    </row>
    <row r="3" spans="1:12" s="6" customFormat="1" ht="32" x14ac:dyDescent="0.2">
      <c r="A3" s="7" t="s">
        <v>0</v>
      </c>
      <c r="B3" s="8" t="s">
        <v>3</v>
      </c>
      <c r="C3" s="8" t="s">
        <v>1</v>
      </c>
      <c r="D3" s="8" t="s">
        <v>2</v>
      </c>
      <c r="E3" s="8" t="s">
        <v>11</v>
      </c>
      <c r="F3" s="8" t="s">
        <v>6</v>
      </c>
      <c r="G3" s="12" t="s">
        <v>8</v>
      </c>
      <c r="H3" s="10" t="s">
        <v>10</v>
      </c>
    </row>
    <row r="4" spans="1:12" s="6" customFormat="1" ht="48" x14ac:dyDescent="0.2">
      <c r="A4" s="6" t="s">
        <v>4</v>
      </c>
      <c r="B4" s="5">
        <v>6</v>
      </c>
      <c r="C4" s="5">
        <v>1300</v>
      </c>
      <c r="D4" s="5">
        <v>4</v>
      </c>
      <c r="E4" s="17" t="s">
        <v>17</v>
      </c>
      <c r="F4" s="4" t="s">
        <v>16</v>
      </c>
      <c r="G4" s="15">
        <v>17</v>
      </c>
      <c r="H4" s="13">
        <f t="shared" ref="H4:H8" si="0">C4*G4</f>
        <v>22100</v>
      </c>
      <c r="I4" s="6" t="s">
        <v>12</v>
      </c>
      <c r="J4" s="16" t="s">
        <v>12</v>
      </c>
      <c r="K4" s="6" t="s">
        <v>12</v>
      </c>
    </row>
    <row r="5" spans="1:12" s="6" customFormat="1" ht="64" x14ac:dyDescent="0.2">
      <c r="A5" s="6" t="s">
        <v>4</v>
      </c>
      <c r="B5" s="5">
        <v>6</v>
      </c>
      <c r="C5" s="5">
        <v>30</v>
      </c>
      <c r="D5" s="5">
        <v>6</v>
      </c>
      <c r="E5" s="17" t="s">
        <v>28</v>
      </c>
      <c r="F5" s="4" t="s">
        <v>18</v>
      </c>
      <c r="G5" s="15">
        <v>22</v>
      </c>
      <c r="H5" s="13">
        <f t="shared" si="0"/>
        <v>660</v>
      </c>
      <c r="I5" s="6" t="s">
        <v>12</v>
      </c>
      <c r="L5" s="6" t="s">
        <v>12</v>
      </c>
    </row>
    <row r="6" spans="1:12" s="6" customFormat="1" ht="48" x14ac:dyDescent="0.2">
      <c r="A6" s="6" t="s">
        <v>19</v>
      </c>
      <c r="B6" s="5">
        <v>6</v>
      </c>
      <c r="C6" s="5">
        <v>1330</v>
      </c>
      <c r="D6" s="5" t="s">
        <v>20</v>
      </c>
      <c r="E6" s="17" t="s">
        <v>30</v>
      </c>
      <c r="F6" s="4" t="s">
        <v>31</v>
      </c>
      <c r="G6" s="15"/>
      <c r="H6" s="13">
        <v>2960</v>
      </c>
    </row>
    <row r="7" spans="1:12" s="6" customFormat="1" ht="16" x14ac:dyDescent="0.2">
      <c r="A7" s="6" t="s">
        <v>23</v>
      </c>
      <c r="B7" s="5">
        <v>6</v>
      </c>
      <c r="C7" s="5">
        <v>320</v>
      </c>
      <c r="D7" s="5">
        <v>3</v>
      </c>
      <c r="E7" s="17" t="s">
        <v>25</v>
      </c>
      <c r="F7" s="4" t="s">
        <v>26</v>
      </c>
      <c r="G7" s="15">
        <f>16616.17/8448</f>
        <v>1.9668761837121209</v>
      </c>
      <c r="H7" s="13">
        <f t="shared" si="0"/>
        <v>629.40037878787871</v>
      </c>
    </row>
    <row r="8" spans="1:12" s="6" customFormat="1" ht="32" x14ac:dyDescent="0.2">
      <c r="A8" s="4" t="s">
        <v>24</v>
      </c>
      <c r="B8" s="9">
        <v>6</v>
      </c>
      <c r="C8" s="5">
        <v>320</v>
      </c>
      <c r="D8" s="5">
        <v>1</v>
      </c>
      <c r="E8" s="18" t="s">
        <v>27</v>
      </c>
      <c r="F8" s="4" t="s">
        <v>26</v>
      </c>
      <c r="G8" s="15">
        <f>11610/8448</f>
        <v>1.3742897727272727</v>
      </c>
      <c r="H8" s="13">
        <f t="shared" si="0"/>
        <v>439.77272727272725</v>
      </c>
    </row>
    <row r="9" spans="1:12" s="6" customFormat="1" ht="16" x14ac:dyDescent="0.2">
      <c r="A9" s="4" t="s">
        <v>9</v>
      </c>
      <c r="B9" s="9"/>
      <c r="C9" s="5">
        <v>640</v>
      </c>
      <c r="D9" s="5">
        <v>4</v>
      </c>
      <c r="E9" s="18"/>
      <c r="F9" s="6" t="s">
        <v>7</v>
      </c>
      <c r="G9" s="15">
        <f>26532.45/14730</f>
        <v>1.8012525458248474</v>
      </c>
      <c r="H9" s="13">
        <f>C9*G9</f>
        <v>1152.8016293279024</v>
      </c>
    </row>
    <row r="10" spans="1:12" s="6" customFormat="1" ht="64" x14ac:dyDescent="0.2">
      <c r="A10" s="4" t="s">
        <v>5</v>
      </c>
      <c r="B10" s="9">
        <v>6</v>
      </c>
      <c r="C10" s="5">
        <v>1010</v>
      </c>
      <c r="D10" s="5">
        <v>2</v>
      </c>
      <c r="E10" s="17" t="s">
        <v>60</v>
      </c>
      <c r="F10" s="4" t="s">
        <v>47</v>
      </c>
      <c r="G10" s="15">
        <f>19640/338</f>
        <v>58.106508875739642</v>
      </c>
      <c r="H10" s="13">
        <f>C10*G10</f>
        <v>58687.573964497038</v>
      </c>
      <c r="I10" s="6" t="s">
        <v>12</v>
      </c>
      <c r="J10" s="13" t="s">
        <v>12</v>
      </c>
    </row>
    <row r="11" spans="1:12" s="6" customFormat="1" ht="48" x14ac:dyDescent="0.2">
      <c r="A11" s="4" t="s">
        <v>40</v>
      </c>
      <c r="B11" s="5">
        <v>6</v>
      </c>
      <c r="C11" s="5">
        <v>530</v>
      </c>
      <c r="D11" s="5">
        <v>2</v>
      </c>
      <c r="E11" s="17" t="s">
        <v>60</v>
      </c>
      <c r="F11" s="6" t="s">
        <v>7</v>
      </c>
      <c r="G11" s="15">
        <f>19640/338</f>
        <v>58.106508875739642</v>
      </c>
      <c r="H11" s="13">
        <f>C11*G11</f>
        <v>30796.449704142011</v>
      </c>
    </row>
    <row r="12" spans="1:12" s="6" customFormat="1" ht="48" x14ac:dyDescent="0.2">
      <c r="A12" s="4" t="s">
        <v>37</v>
      </c>
      <c r="B12" s="5">
        <v>6</v>
      </c>
      <c r="C12" s="5">
        <v>200</v>
      </c>
      <c r="D12" s="5">
        <v>2</v>
      </c>
      <c r="E12" s="17" t="s">
        <v>60</v>
      </c>
      <c r="F12" s="6" t="s">
        <v>7</v>
      </c>
      <c r="G12" s="15">
        <f>19640/338</f>
        <v>58.106508875739642</v>
      </c>
      <c r="H12" s="13">
        <f>C12*G12</f>
        <v>11621.301775147929</v>
      </c>
    </row>
    <row r="13" spans="1:12" s="6" customFormat="1" ht="32" x14ac:dyDescent="0.2">
      <c r="A13" s="4" t="s">
        <v>41</v>
      </c>
      <c r="B13" s="5"/>
      <c r="C13" s="5" t="s">
        <v>33</v>
      </c>
      <c r="D13" s="5"/>
      <c r="F13" s="17" t="s">
        <v>34</v>
      </c>
      <c r="G13" s="15"/>
      <c r="H13" s="21">
        <v>4000</v>
      </c>
    </row>
    <row r="14" spans="1:12" s="6" customFormat="1" ht="32" x14ac:dyDescent="0.2">
      <c r="A14" s="4" t="s">
        <v>35</v>
      </c>
      <c r="B14" s="5"/>
      <c r="C14" s="5" t="s">
        <v>36</v>
      </c>
      <c r="D14" s="5"/>
      <c r="F14" s="17" t="s">
        <v>34</v>
      </c>
      <c r="G14" s="15"/>
      <c r="H14" s="21">
        <v>1200</v>
      </c>
    </row>
    <row r="15" spans="1:12" s="6" customFormat="1" ht="32" x14ac:dyDescent="0.2">
      <c r="A15" s="4" t="s">
        <v>15</v>
      </c>
      <c r="B15" s="5">
        <v>6</v>
      </c>
      <c r="C15" s="5">
        <v>1010</v>
      </c>
      <c r="D15" s="5" t="s">
        <v>32</v>
      </c>
      <c r="E15" s="17" t="s">
        <v>54</v>
      </c>
      <c r="F15" s="4" t="s">
        <v>55</v>
      </c>
      <c r="G15" s="15"/>
      <c r="H15" s="21">
        <v>3000</v>
      </c>
    </row>
    <row r="16" spans="1:12" s="6" customFormat="1" ht="64" x14ac:dyDescent="0.2">
      <c r="A16" s="4" t="s">
        <v>14</v>
      </c>
      <c r="B16" s="5">
        <v>6</v>
      </c>
      <c r="C16" s="5">
        <v>530</v>
      </c>
      <c r="D16" s="5" t="s">
        <v>32</v>
      </c>
      <c r="E16" s="4" t="s">
        <v>62</v>
      </c>
      <c r="F16" s="17" t="s">
        <v>58</v>
      </c>
      <c r="G16" s="15"/>
      <c r="H16" s="21">
        <v>10000</v>
      </c>
    </row>
    <row r="17" spans="1:12" s="6" customFormat="1" ht="32" x14ac:dyDescent="0.2">
      <c r="A17" s="4" t="s">
        <v>13</v>
      </c>
      <c r="B17" s="5">
        <v>6</v>
      </c>
      <c r="C17" s="5">
        <v>200</v>
      </c>
      <c r="D17" s="5" t="s">
        <v>32</v>
      </c>
      <c r="E17" s="4" t="s">
        <v>49</v>
      </c>
      <c r="F17" s="4" t="s">
        <v>59</v>
      </c>
      <c r="G17" s="15"/>
      <c r="H17" s="21">
        <v>5000</v>
      </c>
    </row>
    <row r="18" spans="1:12" s="6" customFormat="1" ht="32" x14ac:dyDescent="0.2">
      <c r="A18" s="4" t="s">
        <v>53</v>
      </c>
      <c r="B18" s="5"/>
      <c r="C18" s="5"/>
      <c r="D18" s="5"/>
      <c r="E18" s="18"/>
      <c r="F18" s="4" t="s">
        <v>64</v>
      </c>
      <c r="G18" s="15"/>
      <c r="H18" s="21">
        <v>5000</v>
      </c>
    </row>
    <row r="19" spans="1:12" s="6" customFormat="1" ht="48" x14ac:dyDescent="0.2">
      <c r="A19" s="4" t="s">
        <v>50</v>
      </c>
      <c r="B19" s="5"/>
      <c r="C19" s="5"/>
      <c r="D19" s="5"/>
      <c r="E19" s="17" t="s">
        <v>51</v>
      </c>
      <c r="F19" s="4" t="s">
        <v>52</v>
      </c>
      <c r="G19" s="15"/>
      <c r="H19" s="13">
        <v>5700</v>
      </c>
    </row>
    <row r="20" spans="1:12" s="6" customFormat="1" ht="32" x14ac:dyDescent="0.2">
      <c r="A20" s="4" t="s">
        <v>38</v>
      </c>
      <c r="B20" s="5"/>
      <c r="C20" s="5"/>
      <c r="D20" s="5"/>
      <c r="E20" s="18"/>
      <c r="G20" s="15"/>
      <c r="H20" s="13">
        <v>2000</v>
      </c>
    </row>
    <row r="21" spans="1:12" s="6" customFormat="1" ht="32" x14ac:dyDescent="0.2">
      <c r="A21" s="4" t="s">
        <v>39</v>
      </c>
      <c r="B21" s="5"/>
      <c r="C21" s="5"/>
      <c r="D21" s="5"/>
      <c r="E21" s="18"/>
      <c r="G21" s="15"/>
      <c r="H21" s="13">
        <v>25000</v>
      </c>
    </row>
    <row r="22" spans="1:12" s="6" customFormat="1" ht="16" x14ac:dyDescent="0.2">
      <c r="A22" s="4" t="s">
        <v>42</v>
      </c>
      <c r="B22" s="5"/>
      <c r="C22" s="5"/>
      <c r="D22" s="5"/>
      <c r="E22" s="18"/>
      <c r="F22" s="6" t="s">
        <v>45</v>
      </c>
      <c r="G22" s="15"/>
      <c r="H22" s="13">
        <v>300</v>
      </c>
      <c r="L22" s="6" t="s">
        <v>12</v>
      </c>
    </row>
    <row r="23" spans="1:12" s="6" customFormat="1" ht="16" x14ac:dyDescent="0.2">
      <c r="A23" s="4" t="s">
        <v>43</v>
      </c>
      <c r="B23" s="5"/>
      <c r="C23" s="5"/>
      <c r="D23" s="5"/>
      <c r="E23" s="18"/>
      <c r="F23" s="6" t="s">
        <v>44</v>
      </c>
      <c r="G23" s="15"/>
      <c r="H23" s="13">
        <v>3000</v>
      </c>
    </row>
    <row r="24" spans="1:12" s="6" customFormat="1" ht="16" x14ac:dyDescent="0.2">
      <c r="A24" s="4" t="s">
        <v>48</v>
      </c>
      <c r="B24" s="5"/>
      <c r="C24" s="5"/>
      <c r="D24" s="5"/>
      <c r="E24" s="17" t="s">
        <v>57</v>
      </c>
      <c r="F24" s="6" t="s">
        <v>56</v>
      </c>
      <c r="G24" s="15"/>
      <c r="H24" s="20">
        <v>813</v>
      </c>
    </row>
    <row r="25" spans="1:12" ht="64" x14ac:dyDescent="0.2">
      <c r="A25" s="4" t="s">
        <v>21</v>
      </c>
      <c r="F25" s="2" t="s">
        <v>22</v>
      </c>
      <c r="H25" s="13">
        <v>300</v>
      </c>
    </row>
    <row r="26" spans="1:12" ht="16" x14ac:dyDescent="0.2">
      <c r="A26" s="4" t="s">
        <v>61</v>
      </c>
      <c r="E26" s="19" t="s">
        <v>12</v>
      </c>
      <c r="H26" s="13">
        <v>5639.7</v>
      </c>
    </row>
    <row r="27" spans="1:12" ht="19" x14ac:dyDescent="0.25">
      <c r="A27" s="23" t="s">
        <v>29</v>
      </c>
      <c r="B27" s="23"/>
      <c r="C27" s="23"/>
      <c r="D27" s="23"/>
      <c r="E27" s="23"/>
      <c r="F27" s="23"/>
      <c r="G27" s="23"/>
      <c r="H27" s="11">
        <f>SUM(H4:H26)</f>
        <v>200000.00017917552</v>
      </c>
    </row>
    <row r="28" spans="1:12" x14ac:dyDescent="0.2">
      <c r="L28" t="s">
        <v>12</v>
      </c>
    </row>
    <row r="32" spans="1:12" x14ac:dyDescent="0.2">
      <c r="E32" s="19" t="s">
        <v>12</v>
      </c>
    </row>
    <row r="33" spans="5:5" x14ac:dyDescent="0.2">
      <c r="E33" s="19" t="s">
        <v>12</v>
      </c>
    </row>
  </sheetData>
  <mergeCells count="3">
    <mergeCell ref="A1:H1"/>
    <mergeCell ref="A27:G27"/>
    <mergeCell ref="A2:H2"/>
  </mergeCells>
  <printOptions gridLines="1"/>
  <pageMargins left="0.7" right="0.7" top="0.75" bottom="0.75" header="0.3" footer="0.3"/>
  <pageSetup scale="7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Amber Bryan</cp:lastModifiedBy>
  <cp:lastPrinted>2014-10-13T18:16:28Z</cp:lastPrinted>
  <dcterms:created xsi:type="dcterms:W3CDTF">2014-03-02T20:57:03Z</dcterms:created>
  <dcterms:modified xsi:type="dcterms:W3CDTF">2019-08-08T14:16:36Z</dcterms:modified>
</cp:coreProperties>
</file>