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4451A5D2-EFE9-674D-A53D-C9CE256842ED}" xr6:coauthVersionLast="43" xr6:coauthVersionMax="43" xr10:uidLastSave="{00000000-0000-0000-0000-000000000000}"/>
  <bookViews>
    <workbookView xWindow="0" yWindow="460" windowWidth="23240" windowHeight="12560" xr2:uid="{00000000-000D-0000-FFFF-FFFF00000000}"/>
  </bookViews>
  <sheets>
    <sheet name="2017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B12" i="2" l="1"/>
  <c r="C12" i="2" s="1"/>
  <c r="E7" i="2" l="1"/>
  <c r="E8" i="2"/>
  <c r="E9" i="2"/>
  <c r="E10" i="2"/>
  <c r="E11" i="2"/>
  <c r="E13" i="2"/>
  <c r="E14" i="2"/>
  <c r="E15" i="2"/>
  <c r="E16" i="2"/>
  <c r="F16" i="2" s="1"/>
  <c r="E3" i="2"/>
  <c r="F3" i="2" s="1"/>
  <c r="E4" i="2"/>
  <c r="F4" i="2" s="1"/>
  <c r="E5" i="2"/>
  <c r="F12" i="2"/>
  <c r="F14" i="2"/>
  <c r="E6" i="2"/>
  <c r="C37" i="2"/>
  <c r="B37" i="2"/>
  <c r="C17" i="2"/>
  <c r="B15" i="2"/>
  <c r="B13" i="2"/>
  <c r="F13" i="2" s="1"/>
  <c r="B11" i="2"/>
  <c r="F11" i="2" s="1"/>
  <c r="B10" i="2"/>
  <c r="B9" i="2"/>
  <c r="F9" i="2" s="1"/>
  <c r="B8" i="2"/>
  <c r="F8" i="2" s="1"/>
  <c r="B7" i="2"/>
  <c r="B6" i="2"/>
  <c r="F6" i="2" s="1"/>
  <c r="B5" i="2"/>
  <c r="D17" i="2"/>
  <c r="F7" i="2"/>
  <c r="F5" i="2" l="1"/>
  <c r="F15" i="2"/>
  <c r="B17" i="2"/>
  <c r="F10" i="2"/>
  <c r="E17" i="2"/>
  <c r="F17" i="2"/>
</calcChain>
</file>

<file path=xl/sharedStrings.xml><?xml version="1.0" encoding="utf-8"?>
<sst xmlns="http://schemas.openxmlformats.org/spreadsheetml/2006/main" count="47" uniqueCount="27">
  <si>
    <t>Ed Barrios</t>
  </si>
  <si>
    <t>Ron Bisbee</t>
  </si>
  <si>
    <t>Marty Cornell</t>
  </si>
  <si>
    <t>Mickey Dufilho</t>
  </si>
  <si>
    <t>David Plunkett</t>
  </si>
  <si>
    <t>Torry Tvedt</t>
  </si>
  <si>
    <t>Phil Huxford</t>
  </si>
  <si>
    <t>Neal McLain</t>
  </si>
  <si>
    <t>Cash Contributions</t>
  </si>
  <si>
    <t>Volunteer Hours</t>
  </si>
  <si>
    <t>Total Contributions</t>
  </si>
  <si>
    <t xml:space="preserve"> </t>
  </si>
  <si>
    <t xml:space="preserve"> Totals</t>
  </si>
  <si>
    <t>Volunteer Value @ $20.80/hr</t>
  </si>
  <si>
    <t>Board Member</t>
  </si>
  <si>
    <r>
      <t xml:space="preserve">2018 </t>
    </r>
    <r>
      <rPr>
        <b/>
        <sz val="24"/>
        <rFont val="Calibri"/>
        <family val="2"/>
      </rPr>
      <t>Contributions by Board Members to the                     Friends of Brazoria Wildlife Refuges</t>
    </r>
  </si>
  <si>
    <r>
      <t xml:space="preserve">2017 </t>
    </r>
    <r>
      <rPr>
        <b/>
        <sz val="24"/>
        <rFont val="Calibri"/>
        <family val="2"/>
      </rPr>
      <t>Contributions by Board Members to the                     Friends of Brazoria Wildlife Refuges</t>
    </r>
  </si>
  <si>
    <t>Jeanne Manry</t>
  </si>
  <si>
    <t>Dick Schaffhausen</t>
  </si>
  <si>
    <t>Oron Atkins</t>
  </si>
  <si>
    <t>Judy Green</t>
  </si>
  <si>
    <t>Kim Richardson</t>
  </si>
  <si>
    <t>In-Kind Contributions</t>
  </si>
  <si>
    <t>In-Kind Contribution</t>
  </si>
  <si>
    <t>Lisa Myers</t>
  </si>
  <si>
    <t>Volunteer Value @ $23/hr*</t>
  </si>
  <si>
    <t>*The Texas Parks and Wildlife Department uses a rate of $23.00 per hour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</si>
</sst>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>
      <selection activeCell="H24" sqref="H24"/>
    </sheetView>
  </sheetViews>
  <sheetFormatPr baseColWidth="10" defaultColWidth="8.83203125" defaultRowHeight="15" x14ac:dyDescent="0.2"/>
  <cols>
    <col min="1" max="1" width="24.1640625" customWidth="1"/>
    <col min="2" max="3" width="17.1640625" style="13" customWidth="1"/>
    <col min="4" max="4" width="17.1640625" customWidth="1"/>
    <col min="5" max="5" width="17.6640625" style="19" customWidth="1"/>
    <col min="6" max="6" width="17.33203125" style="10" customWidth="1"/>
    <col min="7" max="7" width="24.1640625" customWidth="1"/>
    <col min="8" max="8" width="17.1640625" style="13" customWidth="1"/>
    <col min="9" max="9" width="17.1640625" customWidth="1"/>
    <col min="10" max="10" width="17.6640625" customWidth="1"/>
    <col min="11" max="11" width="17.33203125" customWidth="1"/>
  </cols>
  <sheetData>
    <row r="1" spans="1:6" ht="65.25" customHeight="1" x14ac:dyDescent="0.35">
      <c r="A1" s="22" t="s">
        <v>16</v>
      </c>
      <c r="B1" s="22"/>
      <c r="C1" s="22"/>
      <c r="D1" s="22"/>
      <c r="E1" s="22"/>
      <c r="F1" s="22"/>
    </row>
    <row r="2" spans="1:6" s="7" customFormat="1" ht="40" x14ac:dyDescent="0.25">
      <c r="A2" s="11" t="s">
        <v>14</v>
      </c>
      <c r="B2" s="12" t="s">
        <v>8</v>
      </c>
      <c r="C2" s="12" t="s">
        <v>22</v>
      </c>
      <c r="D2" s="2" t="s">
        <v>9</v>
      </c>
      <c r="E2" s="17" t="s">
        <v>25</v>
      </c>
      <c r="F2" s="2" t="s">
        <v>10</v>
      </c>
    </row>
    <row r="3" spans="1:6" s="7" customFormat="1" ht="20" x14ac:dyDescent="0.25">
      <c r="A3" s="11" t="s">
        <v>19</v>
      </c>
      <c r="B3" s="14">
        <v>75</v>
      </c>
      <c r="C3" s="14">
        <v>0</v>
      </c>
      <c r="D3" s="2">
        <v>459</v>
      </c>
      <c r="E3" s="18">
        <f>D3*23</f>
        <v>10557</v>
      </c>
      <c r="F3" s="18">
        <f>B3+C3+E3</f>
        <v>10632</v>
      </c>
    </row>
    <row r="4" spans="1:6" ht="19" x14ac:dyDescent="0.25">
      <c r="A4" s="1" t="s">
        <v>0</v>
      </c>
      <c r="B4" s="15">
        <v>1474</v>
      </c>
      <c r="C4" s="15">
        <v>232</v>
      </c>
      <c r="D4" s="9">
        <v>289</v>
      </c>
      <c r="E4" s="18">
        <f>D4*23</f>
        <v>6647</v>
      </c>
      <c r="F4" s="18">
        <f>B4+C4+E4</f>
        <v>8353</v>
      </c>
    </row>
    <row r="5" spans="1:6" ht="19" x14ac:dyDescent="0.25">
      <c r="A5" s="1" t="s">
        <v>1</v>
      </c>
      <c r="B5" s="4">
        <f>10</f>
        <v>10</v>
      </c>
      <c r="C5" s="4">
        <v>0</v>
      </c>
      <c r="D5" s="5">
        <v>100</v>
      </c>
      <c r="E5" s="18">
        <f>D5*23</f>
        <v>2300</v>
      </c>
      <c r="F5" s="18">
        <f>B5+C5+E5</f>
        <v>2310</v>
      </c>
    </row>
    <row r="6" spans="1:6" ht="19" x14ac:dyDescent="0.25">
      <c r="A6" s="1" t="s">
        <v>2</v>
      </c>
      <c r="B6" s="4">
        <f>1000+10</f>
        <v>1010</v>
      </c>
      <c r="C6" s="4">
        <v>375</v>
      </c>
      <c r="D6" s="5">
        <v>652</v>
      </c>
      <c r="E6" s="18">
        <f>D6*23</f>
        <v>14996</v>
      </c>
      <c r="F6" s="18">
        <f>B6+C6+E6</f>
        <v>16381</v>
      </c>
    </row>
    <row r="7" spans="1:6" ht="19" x14ac:dyDescent="0.25">
      <c r="A7" s="1" t="s">
        <v>3</v>
      </c>
      <c r="B7" s="4">
        <f>500+10</f>
        <v>510</v>
      </c>
      <c r="C7" s="4">
        <v>0</v>
      </c>
      <c r="D7" s="9">
        <v>114</v>
      </c>
      <c r="E7" s="18">
        <f t="shared" ref="E7:E16" si="0">D7*23</f>
        <v>2622</v>
      </c>
      <c r="F7" s="18">
        <f t="shared" ref="F7:F16" si="1">B7+C7+E7</f>
        <v>3132</v>
      </c>
    </row>
    <row r="8" spans="1:6" ht="19" x14ac:dyDescent="0.25">
      <c r="A8" s="1" t="s">
        <v>20</v>
      </c>
      <c r="B8" s="4">
        <f>10</f>
        <v>10</v>
      </c>
      <c r="C8" s="4">
        <v>0</v>
      </c>
      <c r="D8" s="9">
        <v>20</v>
      </c>
      <c r="E8" s="18">
        <f t="shared" si="0"/>
        <v>460</v>
      </c>
      <c r="F8" s="18">
        <f t="shared" si="1"/>
        <v>470</v>
      </c>
    </row>
    <row r="9" spans="1:6" ht="19" x14ac:dyDescent="0.25">
      <c r="A9" s="1" t="s">
        <v>6</v>
      </c>
      <c r="B9" s="4">
        <f>10</f>
        <v>10</v>
      </c>
      <c r="C9" s="4">
        <v>273</v>
      </c>
      <c r="D9" s="5">
        <v>640</v>
      </c>
      <c r="E9" s="18">
        <f t="shared" si="0"/>
        <v>14720</v>
      </c>
      <c r="F9" s="18">
        <f t="shared" si="1"/>
        <v>15003</v>
      </c>
    </row>
    <row r="10" spans="1:6" ht="19" x14ac:dyDescent="0.25">
      <c r="A10" s="1" t="s">
        <v>17</v>
      </c>
      <c r="B10" s="4">
        <f>250+10</f>
        <v>260</v>
      </c>
      <c r="C10" s="4">
        <v>0</v>
      </c>
      <c r="D10" s="5">
        <v>70</v>
      </c>
      <c r="E10" s="18">
        <f t="shared" si="0"/>
        <v>1610</v>
      </c>
      <c r="F10" s="18">
        <f t="shared" si="1"/>
        <v>1870</v>
      </c>
    </row>
    <row r="11" spans="1:6" ht="19" x14ac:dyDescent="0.25">
      <c r="A11" s="1" t="s">
        <v>7</v>
      </c>
      <c r="B11" s="4">
        <f>10</f>
        <v>10</v>
      </c>
      <c r="C11" s="4">
        <v>0</v>
      </c>
      <c r="D11" s="5">
        <v>88.5</v>
      </c>
      <c r="E11" s="18">
        <f t="shared" si="0"/>
        <v>2035.5</v>
      </c>
      <c r="F11" s="18">
        <f t="shared" si="1"/>
        <v>2045.5</v>
      </c>
    </row>
    <row r="12" spans="1:6" ht="19" x14ac:dyDescent="0.25">
      <c r="A12" s="1" t="s">
        <v>24</v>
      </c>
      <c r="B12" s="4">
        <f>250+15+10</f>
        <v>275</v>
      </c>
      <c r="C12" s="4">
        <f>470-B12</f>
        <v>195</v>
      </c>
      <c r="D12" s="5">
        <v>175</v>
      </c>
      <c r="E12" s="18">
        <f>D12*23</f>
        <v>4025</v>
      </c>
      <c r="F12" s="18">
        <f t="shared" si="1"/>
        <v>4495</v>
      </c>
    </row>
    <row r="13" spans="1:6" ht="19" x14ac:dyDescent="0.25">
      <c r="A13" s="1" t="s">
        <v>4</v>
      </c>
      <c r="B13" s="4">
        <f>200+10</f>
        <v>210</v>
      </c>
      <c r="C13" s="4">
        <v>250</v>
      </c>
      <c r="D13" s="5">
        <v>400</v>
      </c>
      <c r="E13" s="18">
        <f t="shared" si="0"/>
        <v>9200</v>
      </c>
      <c r="F13" s="18">
        <f t="shared" si="1"/>
        <v>9660</v>
      </c>
    </row>
    <row r="14" spans="1:6" ht="19" x14ac:dyDescent="0.25">
      <c r="A14" s="1" t="s">
        <v>21</v>
      </c>
      <c r="B14" s="4">
        <v>560</v>
      </c>
      <c r="C14" s="4">
        <v>1088</v>
      </c>
      <c r="D14" s="5">
        <v>236</v>
      </c>
      <c r="E14" s="18">
        <f t="shared" si="0"/>
        <v>5428</v>
      </c>
      <c r="F14" s="18">
        <f t="shared" si="1"/>
        <v>7076</v>
      </c>
    </row>
    <row r="15" spans="1:6" ht="19" x14ac:dyDescent="0.25">
      <c r="A15" s="1" t="s">
        <v>18</v>
      </c>
      <c r="B15" s="4">
        <f>500+10</f>
        <v>510</v>
      </c>
      <c r="C15" s="4"/>
      <c r="D15" s="5">
        <v>475</v>
      </c>
      <c r="E15" s="18">
        <f t="shared" si="0"/>
        <v>10925</v>
      </c>
      <c r="F15" s="18">
        <f t="shared" si="1"/>
        <v>11435</v>
      </c>
    </row>
    <row r="16" spans="1:6" ht="19" x14ac:dyDescent="0.25">
      <c r="A16" s="1" t="s">
        <v>5</v>
      </c>
      <c r="B16" s="15">
        <v>80</v>
      </c>
      <c r="C16" s="15">
        <v>0</v>
      </c>
      <c r="D16" s="9">
        <v>35</v>
      </c>
      <c r="E16" s="18">
        <f t="shared" si="0"/>
        <v>805</v>
      </c>
      <c r="F16" s="18">
        <f t="shared" si="1"/>
        <v>885</v>
      </c>
    </row>
    <row r="17" spans="1:8" ht="19" x14ac:dyDescent="0.25">
      <c r="A17" s="3" t="s">
        <v>12</v>
      </c>
      <c r="B17" s="16">
        <f>SUM(B3:B16)</f>
        <v>5004</v>
      </c>
      <c r="C17" s="16">
        <f>SUM(C3:C16)</f>
        <v>2413</v>
      </c>
      <c r="D17" s="20">
        <f>SUM(D3:D16)</f>
        <v>3753.5</v>
      </c>
      <c r="E17" s="21">
        <f>SUM(E3:E16)</f>
        <v>86330.5</v>
      </c>
      <c r="F17" s="21">
        <f>SUM(F3:F16)</f>
        <v>93747.5</v>
      </c>
    </row>
    <row r="18" spans="1:8" x14ac:dyDescent="0.2">
      <c r="A18" s="23" t="s">
        <v>26</v>
      </c>
      <c r="B18" s="23"/>
      <c r="C18" s="23"/>
      <c r="D18" s="23"/>
      <c r="E18" s="23"/>
      <c r="F18" s="23"/>
    </row>
    <row r="19" spans="1:8" x14ac:dyDescent="0.2">
      <c r="A19" s="23"/>
      <c r="B19" s="23"/>
      <c r="C19" s="23"/>
      <c r="D19" s="23"/>
      <c r="E19" s="23"/>
      <c r="F19" s="23"/>
    </row>
    <row r="21" spans="1:8" ht="31" x14ac:dyDescent="0.35">
      <c r="A21" s="22" t="s">
        <v>15</v>
      </c>
      <c r="B21" s="22"/>
      <c r="C21" s="22"/>
      <c r="D21" s="22"/>
      <c r="E21" s="22"/>
      <c r="F21" s="22"/>
      <c r="G21" s="10"/>
    </row>
    <row r="22" spans="1:8" ht="40" x14ac:dyDescent="0.25">
      <c r="A22" s="11" t="s">
        <v>14</v>
      </c>
      <c r="B22" s="12" t="s">
        <v>8</v>
      </c>
      <c r="C22" s="6" t="s">
        <v>23</v>
      </c>
      <c r="D22" s="2" t="s">
        <v>9</v>
      </c>
      <c r="E22" s="8" t="s">
        <v>13</v>
      </c>
      <c r="F22" s="2" t="s">
        <v>10</v>
      </c>
    </row>
    <row r="23" spans="1:8" ht="20" x14ac:dyDescent="0.25">
      <c r="A23" s="11" t="s">
        <v>19</v>
      </c>
      <c r="B23" s="12"/>
      <c r="C23" s="6"/>
      <c r="D23" s="2"/>
      <c r="E23" s="8"/>
      <c r="F23" s="2"/>
    </row>
    <row r="24" spans="1:8" ht="19" x14ac:dyDescent="0.25">
      <c r="A24" s="1" t="s">
        <v>0</v>
      </c>
      <c r="C24"/>
      <c r="D24">
        <v>112</v>
      </c>
      <c r="E24"/>
      <c r="F24"/>
      <c r="H24" s="13" t="s">
        <v>11</v>
      </c>
    </row>
    <row r="25" spans="1:8" ht="19" x14ac:dyDescent="0.25">
      <c r="A25" s="1" t="s">
        <v>1</v>
      </c>
      <c r="C25"/>
      <c r="E25"/>
      <c r="F25"/>
    </row>
    <row r="26" spans="1:8" ht="19" x14ac:dyDescent="0.25">
      <c r="A26" s="1" t="s">
        <v>2</v>
      </c>
      <c r="B26" s="4">
        <v>500</v>
      </c>
      <c r="C26"/>
      <c r="E26"/>
      <c r="F26"/>
    </row>
    <row r="27" spans="1:8" ht="19" x14ac:dyDescent="0.25">
      <c r="A27" s="1" t="s">
        <v>3</v>
      </c>
      <c r="B27" s="4">
        <v>500</v>
      </c>
      <c r="C27"/>
      <c r="E27"/>
      <c r="F27"/>
    </row>
    <row r="28" spans="1:8" ht="19" x14ac:dyDescent="0.25">
      <c r="A28" s="1" t="s">
        <v>11</v>
      </c>
      <c r="C28"/>
      <c r="E28"/>
      <c r="F28"/>
    </row>
    <row r="29" spans="1:8" ht="19" x14ac:dyDescent="0.25">
      <c r="A29" s="1" t="s">
        <v>6</v>
      </c>
      <c r="C29"/>
      <c r="D29" t="s">
        <v>11</v>
      </c>
      <c r="E29"/>
      <c r="F29"/>
    </row>
    <row r="30" spans="1:8" ht="19" x14ac:dyDescent="0.25">
      <c r="A30" s="1" t="s">
        <v>11</v>
      </c>
      <c r="C30"/>
      <c r="E30"/>
      <c r="F30"/>
    </row>
    <row r="31" spans="1:8" ht="19" x14ac:dyDescent="0.25">
      <c r="A31" s="1" t="s">
        <v>11</v>
      </c>
      <c r="C31" t="s">
        <v>11</v>
      </c>
      <c r="E31"/>
      <c r="F31"/>
    </row>
    <row r="32" spans="1:8" ht="19" x14ac:dyDescent="0.25">
      <c r="A32" s="1" t="s">
        <v>24</v>
      </c>
      <c r="C32">
        <v>50</v>
      </c>
      <c r="D32">
        <v>179</v>
      </c>
      <c r="E32"/>
      <c r="F32"/>
    </row>
    <row r="33" spans="1:6" ht="19" x14ac:dyDescent="0.25">
      <c r="A33" s="1" t="s">
        <v>4</v>
      </c>
      <c r="C33"/>
      <c r="E33"/>
      <c r="F33"/>
    </row>
    <row r="34" spans="1:6" ht="19" x14ac:dyDescent="0.25">
      <c r="A34" s="1" t="s">
        <v>21</v>
      </c>
      <c r="C34"/>
      <c r="E34"/>
      <c r="F34"/>
    </row>
    <row r="35" spans="1:6" ht="19" x14ac:dyDescent="0.25">
      <c r="A35" s="1" t="s">
        <v>18</v>
      </c>
      <c r="C35"/>
      <c r="E35"/>
      <c r="F35"/>
    </row>
    <row r="36" spans="1:6" ht="19" x14ac:dyDescent="0.25">
      <c r="A36" s="1" t="s">
        <v>5</v>
      </c>
      <c r="C36"/>
      <c r="E36"/>
      <c r="F36"/>
    </row>
    <row r="37" spans="1:6" ht="19" x14ac:dyDescent="0.25">
      <c r="B37" s="16">
        <f>SUM(B23:B36)</f>
        <v>1000</v>
      </c>
      <c r="C37" s="16">
        <f>SUM(C23:C36)</f>
        <v>50</v>
      </c>
      <c r="E37"/>
      <c r="F37"/>
    </row>
    <row r="38" spans="1:6" x14ac:dyDescent="0.2">
      <c r="C38"/>
      <c r="E38"/>
      <c r="F38"/>
    </row>
  </sheetData>
  <mergeCells count="3">
    <mergeCell ref="A1:F1"/>
    <mergeCell ref="A18:F19"/>
    <mergeCell ref="A21:F21"/>
  </mergeCells>
  <printOptions gridLines="1"/>
  <pageMargins left="0.7" right="0.7" top="0.75" bottom="0.75" header="0.3" footer="0.3"/>
  <pageSetup scale="12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</dc:creator>
  <cp:lastModifiedBy>Amber Bryan</cp:lastModifiedBy>
  <cp:lastPrinted>2013-05-16T14:29:37Z</cp:lastPrinted>
  <dcterms:created xsi:type="dcterms:W3CDTF">2011-03-05T22:18:10Z</dcterms:created>
  <dcterms:modified xsi:type="dcterms:W3CDTF">2019-08-09T22:54:18Z</dcterms:modified>
</cp:coreProperties>
</file>