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9160" windowHeight="8500" activeTab="0"/>
  </bookViews>
  <sheets>
    <sheet name="Expenses" sheetId="1" r:id="rId1"/>
    <sheet name="Sheet2" sheetId="2" r:id="rId2"/>
    <sheet name="Sheet3" sheetId="3" r:id="rId3"/>
  </sheets>
  <definedNames/>
  <calcPr fullCalcOnLoad="1"/>
</workbook>
</file>

<file path=xl/sharedStrings.xml><?xml version="1.0" encoding="utf-8"?>
<sst xmlns="http://schemas.openxmlformats.org/spreadsheetml/2006/main" count="92" uniqueCount="54">
  <si>
    <t>Activity</t>
  </si>
  <si>
    <t>Submittor</t>
  </si>
  <si>
    <t>Payee</t>
  </si>
  <si>
    <t xml:space="preserve">Amount </t>
  </si>
  <si>
    <t>Date of Invoice</t>
  </si>
  <si>
    <t>Thomas E. Smith</t>
  </si>
  <si>
    <t>Travel</t>
  </si>
  <si>
    <t>Salary and Expenses</t>
  </si>
  <si>
    <t xml:space="preserve"> </t>
  </si>
  <si>
    <t>Friends Payment</t>
  </si>
  <si>
    <t xml:space="preserve">Friends of Brazoria Wildlife Refuges Grant 20111115 </t>
  </si>
  <si>
    <t xml:space="preserve">Alamo Title Company </t>
  </si>
  <si>
    <t>Owner's policy title insurance for 1.8119 acres John McCrowskey Abst. 84, Cedar Lake Creek, Sweeny, Texas</t>
  </si>
  <si>
    <t>Gwen Fief</t>
  </si>
  <si>
    <t>National Fish and Wildlife Foundation (NFWF)</t>
  </si>
  <si>
    <t>Surveying Services- Brothers Tract 129 East ofHighway 36, West Columbia, Texas</t>
  </si>
  <si>
    <t>Dovle &amp; Wachtstetter. Inc</t>
  </si>
  <si>
    <t>Louis duBois, Senior Land Surveyor</t>
  </si>
  <si>
    <t>Kokel-Oberrender-Wood Apprasil, Ltd.</t>
  </si>
  <si>
    <t>David W. Oberrender, MAI</t>
  </si>
  <si>
    <t>NFWF</t>
  </si>
  <si>
    <t>Salary, Travel, and other expenses</t>
  </si>
  <si>
    <t>497.7080 acres S. F. Austin 7 1/3 Leag. Abst. 20, near West Columbia San Bernard NWR Tract (129), West Columbia, Texas</t>
  </si>
  <si>
    <t>James J. Jeffries, ARA, MAI</t>
  </si>
  <si>
    <t>Retainer on apprasial of Gilbert 13.637 Acre Tract (Lawrence E. Gilbert, Jr., ownership)  End of County Road 791, east of Highway 1459, near West Columbia; and being acerage ofLlot 7 of the Bernard River Land Development Company Subdivision in the B. C. Franklin League, Abstract 192; Brazoria County, Texas</t>
  </si>
  <si>
    <t>Retainer on apprasial of Mansfield 75.54 Acres out of the Parent 105.54 Acres Tract (Johanna And Ben Mansfield ownership) West Side of County Road 321, North of Coungy Road 332 near Sweeny; and Being acreage out of Lots 18 through 20; Block 8; Lot 9, Block 9; and Lots 4 through 8, Block 22; of the Third Subdivision of the M. B. Nuckols Survey, Abstract 679, Brazoria County, Texas</t>
  </si>
  <si>
    <t>Surveying Services - Brothers Tract 129 East of Highway 36, West Columbia, Texas</t>
  </si>
  <si>
    <t xml:space="preserve">Resurvey of the Brothers tracts (57,a) and 129 at San Bernard NWR to correct problem in a previous deed.    </t>
  </si>
  <si>
    <t>Appraisal of: Mansfield 75.54 Acres out of the Parent 105.54 Acres Tract (Johanna And Ben Mansfield ownership) West Side of County Road 321, North of Coungy Road 332 near Sweeny; and Being acreage out of Lots 18 through 20; Block 8; Lot 9, Block 9; and Lots 4 through 8, Block 22; of the Third Subdivision of the M. B. Nuckols Survey, Abstract 679, Brazoria County, Texas</t>
  </si>
  <si>
    <t>Surveying Services- Brothers Tract 129 West ofHighway 36, West Columbia, Texas</t>
  </si>
  <si>
    <t>Surveying Services- Brothers Tract 129 West ofHighway 36, West Columbia, Texas Surveying Services - Boundary Survey of 1942 Acres Along Hwy 36 bwtween Brazoria &amp; West Columbia, Texas</t>
  </si>
  <si>
    <r>
      <t xml:space="preserve">Self-Contained apprasial report being </t>
    </r>
    <r>
      <rPr>
        <u val="single"/>
        <sz val="11"/>
        <rFont val="Calibri"/>
        <family val="2"/>
      </rPr>
      <t>Tract 142</t>
    </r>
    <r>
      <rPr>
        <sz val="11"/>
        <rFont val="Calibri"/>
        <family val="2"/>
      </rPr>
      <t xml:space="preserve"> of the San Bernard National Wildlife Refuge, IVIS #F12381 of 177.21 acres located along the northwest side of FM524, approximately 4 miles northwest of Old Ocean, Texas in the west portion of Brazoria County, Texas and legally described as 177.21 acres out of the Joseph White League, Abstract No. 136 in Brazoria County, Texas.</t>
    </r>
  </si>
  <si>
    <r>
      <t xml:space="preserve">Self-contained apprasial report being </t>
    </r>
    <r>
      <rPr>
        <i/>
        <u val="single"/>
        <sz val="11"/>
        <rFont val="Calibri"/>
        <family val="2"/>
      </rPr>
      <t>Tract 138</t>
    </r>
    <r>
      <rPr>
        <sz val="11"/>
        <rFont val="Calibri"/>
        <family val="2"/>
      </rPr>
      <t xml:space="preserve"> of the San Bernard National Wildlife Refuge IVIS# F12017 0f 212.627 acres located along the southwest side of FM1459 approximately six miles west of West Columbia, Texas in the western portion of Brazoria County Texas and legally described as 212.627 acres out of the Zeno Phillips League, Abstract No. 118 in Brazoria County, Texas </t>
    </r>
  </si>
  <si>
    <r>
      <t xml:space="preserve">Self-contained apprasial report being </t>
    </r>
    <r>
      <rPr>
        <i/>
        <u val="single"/>
        <sz val="11"/>
        <rFont val="Calibri"/>
        <family val="2"/>
      </rPr>
      <t>Tract 137</t>
    </r>
    <r>
      <rPr>
        <sz val="11"/>
        <rFont val="Calibri"/>
        <family val="2"/>
      </rPr>
      <t xml:space="preserve"> of the San Bernard National Wildlife Refuge IVIS# F12012 0f 55.678 acres located 0.2 mile southwest of Pearson Road, being approximately seven miles southeast of Alvin, Texas,  four miles southeast of Santa Fe, Texas on the Brazoria/Galveston County line and legally described as 55.678 acres out of the A. G. Reynolds League, Abstract No. 121, Brazoria County, Texas </t>
    </r>
  </si>
  <si>
    <t>Angleton Real Estate Apprasial</t>
  </si>
  <si>
    <t>Amelia Poole Sudderth Tract, Lots 56 and 57, Poole Partition.  F.M. 29188 and C.R. 306</t>
  </si>
  <si>
    <t>Remaining</t>
  </si>
  <si>
    <t>Appraisal of George B. Jenks property</t>
  </si>
  <si>
    <t>James Jefferies</t>
  </si>
  <si>
    <t>Trust for Public Land</t>
  </si>
  <si>
    <t>Debris removal from Frei Brothers Ranch</t>
  </si>
  <si>
    <t>Gilbert 13.673 acre tract (Lawrence E. Gilbert Jr. ownership) End of County Road 791, east of FM Highway 1459, near West Columbia; and being acreage out of Lot 7 of the Bernard River Land Development Company Subdivision in the B. C. Franklin League, Abstract 192; Brazoria County, Texas</t>
  </si>
  <si>
    <t>Houston Endowment, Inc. Grant of $300,000, June 28, 2011</t>
  </si>
  <si>
    <t>Total Spent</t>
  </si>
  <si>
    <t>Mid-July, 2013</t>
  </si>
  <si>
    <t>Pending Invoice for property appraisal</t>
  </si>
  <si>
    <t>James J. Jeffries, ARA, MIA</t>
  </si>
  <si>
    <t>Balance Pending Final Invoice</t>
  </si>
  <si>
    <t>Survey</t>
  </si>
  <si>
    <t>Tom Smith SET</t>
  </si>
  <si>
    <t>Title</t>
  </si>
  <si>
    <t>Apprasial</t>
  </si>
  <si>
    <t>Retainer</t>
  </si>
  <si>
    <t>Debris Removal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</si>
</sst>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 numFmtId="166" formatCode="&quot;Yes&quot;;&quot;Yes&quot;;&quot;No&quot;"/>
    <numFmt numFmtId="167" formatCode="&quot;True&quot;;&quot;True&quot;;&quot;False&quot;"/>
    <numFmt numFmtId="168" formatCode="&quot;On&quot;;&quot;On&quot;;&quot;Off&quot;"/>
    <numFmt numFmtId="169" formatCode="[$€-2]\ #,##0.00_);[Red]\([$€-2]\ #,##0.00\)"/>
  </numFmts>
  <fonts count="44">
    <font>
      <sz val="11"/>
      <color theme="1"/>
      <name val="Calibri"/>
      <family val="2"/>
    </font>
    <font>
      <sz val="11"/>
      <color indexed="8"/>
      <name val="Calibri"/>
      <family val="2"/>
    </font>
    <font>
      <sz val="11"/>
      <name val="Calibri"/>
      <family val="2"/>
    </font>
    <font>
      <u val="single"/>
      <sz val="11"/>
      <name val="Calibri"/>
      <family val="2"/>
    </font>
    <font>
      <i/>
      <u val="singl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b/>
      <sz val="18"/>
      <name val="Calibri"/>
      <family val="2"/>
    </font>
    <font>
      <b/>
      <sz val="1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1">
    <xf numFmtId="0" fontId="0" fillId="0" borderId="0" xfId="0" applyFont="1" applyAlignment="1">
      <alignment/>
    </xf>
    <xf numFmtId="0" fontId="2" fillId="0" borderId="0" xfId="0" applyFont="1" applyAlignment="1">
      <alignment vertical="center"/>
    </xf>
    <xf numFmtId="165" fontId="2" fillId="0" borderId="0" xfId="0" applyNumberFormat="1" applyFont="1" applyAlignment="1">
      <alignment horizontal="center" vertical="center"/>
    </xf>
    <xf numFmtId="0" fontId="2" fillId="0" borderId="0" xfId="0" applyFont="1" applyAlignment="1">
      <alignment vertical="center" wrapText="1"/>
    </xf>
    <xf numFmtId="164" fontId="2" fillId="0" borderId="0" xfId="0" applyNumberFormat="1" applyFont="1" applyAlignment="1">
      <alignment vertical="center"/>
    </xf>
    <xf numFmtId="0" fontId="2" fillId="0" borderId="0" xfId="0" applyFont="1" applyAlignment="1">
      <alignment/>
    </xf>
    <xf numFmtId="165" fontId="2" fillId="0" borderId="0" xfId="0" applyNumberFormat="1" applyFont="1" applyAlignment="1">
      <alignment horizontal="center" vertical="center"/>
    </xf>
    <xf numFmtId="164" fontId="2" fillId="0" borderId="0" xfId="0" applyNumberFormat="1" applyFont="1" applyAlignment="1">
      <alignment/>
    </xf>
    <xf numFmtId="165" fontId="2" fillId="0" borderId="0" xfId="0" applyNumberFormat="1" applyFont="1" applyAlignment="1">
      <alignment horizontal="center" vertical="center" wrapText="1"/>
    </xf>
    <xf numFmtId="164" fontId="2" fillId="0" borderId="0" xfId="0" applyNumberFormat="1" applyFont="1" applyAlignment="1">
      <alignment horizontal="right" vertical="center" wrapText="1"/>
    </xf>
    <xf numFmtId="165" fontId="2" fillId="0" borderId="0" xfId="0" applyNumberFormat="1" applyFont="1" applyAlignment="1">
      <alignment horizontal="center"/>
    </xf>
    <xf numFmtId="164" fontId="23" fillId="0" borderId="0" xfId="0" applyNumberFormat="1" applyFont="1" applyAlignment="1">
      <alignment/>
    </xf>
    <xf numFmtId="0" fontId="24" fillId="0" borderId="0" xfId="0" applyFont="1" applyAlignment="1">
      <alignment/>
    </xf>
    <xf numFmtId="0" fontId="25" fillId="0" borderId="0" xfId="0" applyFont="1" applyAlignment="1">
      <alignment vertical="center"/>
    </xf>
    <xf numFmtId="4" fontId="0" fillId="0" borderId="0" xfId="0" applyNumberFormat="1" applyFont="1" applyAlignment="1">
      <alignment/>
    </xf>
    <xf numFmtId="165" fontId="2" fillId="0" borderId="0" xfId="0" applyNumberFormat="1" applyFont="1" applyAlignment="1">
      <alignment horizontal="center" vertical="center"/>
    </xf>
    <xf numFmtId="164" fontId="2" fillId="0" borderId="0" xfId="0" applyNumberFormat="1" applyFont="1" applyFill="1" applyAlignment="1">
      <alignment vertical="center"/>
    </xf>
    <xf numFmtId="164" fontId="2" fillId="0" borderId="0" xfId="0" applyNumberFormat="1" applyFont="1" applyFill="1" applyAlignment="1">
      <alignment/>
    </xf>
    <xf numFmtId="8" fontId="2" fillId="0" borderId="0" xfId="0" applyNumberFormat="1" applyFont="1" applyFill="1" applyAlignment="1">
      <alignment horizontal="right"/>
    </xf>
    <xf numFmtId="164" fontId="2" fillId="0" borderId="0" xfId="0" applyNumberFormat="1" applyFont="1" applyFill="1" applyAlignment="1">
      <alignment vertical="center" wrapText="1"/>
    </xf>
    <xf numFmtId="4" fontId="0" fillId="0" borderId="0" xfId="0" applyNumberFormat="1" applyFont="1" applyFill="1" applyAlignment="1">
      <alignment/>
    </xf>
    <xf numFmtId="164" fontId="23" fillId="0" borderId="0" xfId="0" applyNumberFormat="1" applyFont="1" applyFill="1" applyAlignment="1">
      <alignment/>
    </xf>
    <xf numFmtId="164" fontId="25" fillId="0" borderId="0" xfId="0" applyNumberFormat="1" applyFont="1" applyAlignment="1">
      <alignment vertical="center"/>
    </xf>
    <xf numFmtId="164" fontId="2" fillId="0" borderId="0" xfId="0" applyNumberFormat="1" applyFont="1" applyAlignment="1">
      <alignment vertical="center" wrapText="1"/>
    </xf>
    <xf numFmtId="165" fontId="23" fillId="0" borderId="0" xfId="0" applyNumberFormat="1" applyFont="1" applyAlignment="1">
      <alignment horizontal="center" vertical="center"/>
    </xf>
    <xf numFmtId="0" fontId="23" fillId="0" borderId="0" xfId="0" applyFont="1" applyAlignment="1">
      <alignment horizontal="center" vertical="center"/>
    </xf>
    <xf numFmtId="164" fontId="23" fillId="0" borderId="0" xfId="0" applyNumberFormat="1" applyFont="1" applyFill="1" applyAlignment="1">
      <alignment horizontal="center" vertical="center"/>
    </xf>
    <xf numFmtId="164" fontId="23" fillId="0" borderId="0" xfId="0" applyNumberFormat="1" applyFont="1" applyAlignment="1">
      <alignment horizontal="center" vertical="center"/>
    </xf>
    <xf numFmtId="164" fontId="23" fillId="0" borderId="0" xfId="0" applyNumberFormat="1" applyFont="1" applyAlignment="1">
      <alignment horizontal="center" vertical="center" wrapText="1"/>
    </xf>
    <xf numFmtId="10" fontId="2" fillId="0" borderId="0" xfId="0" applyNumberFormat="1" applyFont="1" applyAlignment="1">
      <alignment/>
    </xf>
    <xf numFmtId="164" fontId="2" fillId="0" borderId="0" xfId="0" applyNumberFormat="1" applyFont="1" applyAlignment="1">
      <alignment horizontal="right" vertical="center"/>
    </xf>
    <xf numFmtId="165" fontId="23" fillId="0" borderId="0" xfId="0" applyNumberFormat="1" applyFont="1" applyAlignment="1">
      <alignment horizontal="right"/>
    </xf>
    <xf numFmtId="0" fontId="23" fillId="0" borderId="0" xfId="0" applyFont="1" applyAlignment="1">
      <alignment horizontal="right"/>
    </xf>
    <xf numFmtId="0" fontId="24" fillId="0" borderId="0" xfId="0" applyFont="1" applyAlignment="1">
      <alignment horizontal="center"/>
    </xf>
    <xf numFmtId="0" fontId="25" fillId="0" borderId="0" xfId="0" applyFont="1" applyAlignment="1">
      <alignment horizontal="center" vertical="center"/>
    </xf>
    <xf numFmtId="164" fontId="2" fillId="0" borderId="0" xfId="0" applyNumberFormat="1" applyFont="1" applyAlignment="1">
      <alignment horizontal="center"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xf>
    <xf numFmtId="0" fontId="2" fillId="0" borderId="0" xfId="0" applyFont="1" applyAlignment="1">
      <alignment horizontal="center" vertical="center"/>
    </xf>
    <xf numFmtId="165" fontId="2" fillId="0" borderId="0" xfId="0" applyNumberFormat="1" applyFont="1" applyAlignment="1">
      <alignment horizontal="center" vertical="center"/>
    </xf>
    <xf numFmtId="0" fontId="2" fillId="0" borderId="0" xfId="0" applyFont="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46"/>
  <sheetViews>
    <sheetView tabSelected="1" zoomScalePageLayoutView="0" workbookViewId="0" topLeftCell="A28">
      <selection activeCell="H45" sqref="H45"/>
    </sheetView>
  </sheetViews>
  <sheetFormatPr defaultColWidth="9.140625" defaultRowHeight="15"/>
  <cols>
    <col min="1" max="1" width="18.7109375" style="10" bestFit="1" customWidth="1"/>
    <col min="2" max="2" width="41.28125" style="5" customWidth="1"/>
    <col min="3" max="3" width="21.28125" style="5" customWidth="1"/>
    <col min="4" max="4" width="21.8515625" style="5" customWidth="1"/>
    <col min="5" max="5" width="14.140625" style="17" customWidth="1"/>
    <col min="6" max="6" width="18.28125" style="5" customWidth="1"/>
    <col min="7" max="8" width="13.00390625" style="7" customWidth="1"/>
    <col min="9" max="9" width="11.00390625" style="7" customWidth="1"/>
    <col min="10" max="10" width="9.7109375" style="7" bestFit="1" customWidth="1"/>
    <col min="11" max="12" width="9.140625" style="7" customWidth="1"/>
    <col min="13" max="16384" width="9.140625" style="5" customWidth="1"/>
  </cols>
  <sheetData>
    <row r="1" spans="1:6" ht="24">
      <c r="A1" s="33" t="s">
        <v>10</v>
      </c>
      <c r="B1" s="33"/>
      <c r="C1" s="33"/>
      <c r="D1" s="33"/>
      <c r="E1" s="33"/>
      <c r="F1" s="12"/>
    </row>
    <row r="2" spans="1:7" ht="18.75">
      <c r="A2" s="34" t="s">
        <v>42</v>
      </c>
      <c r="B2" s="34"/>
      <c r="C2" s="34"/>
      <c r="D2" s="34"/>
      <c r="E2" s="34"/>
      <c r="F2" s="13"/>
      <c r="G2" s="22"/>
    </row>
    <row r="3" spans="1:12" s="25" customFormat="1" ht="31.5">
      <c r="A3" s="24" t="s">
        <v>4</v>
      </c>
      <c r="B3" s="25" t="s">
        <v>0</v>
      </c>
      <c r="C3" s="25" t="s">
        <v>1</v>
      </c>
      <c r="D3" s="25" t="s">
        <v>2</v>
      </c>
      <c r="E3" s="26" t="s">
        <v>3</v>
      </c>
      <c r="F3" s="25" t="s">
        <v>9</v>
      </c>
      <c r="G3" s="27" t="s">
        <v>48</v>
      </c>
      <c r="H3" s="27" t="s">
        <v>49</v>
      </c>
      <c r="I3" s="27" t="s">
        <v>50</v>
      </c>
      <c r="J3" s="27" t="s">
        <v>51</v>
      </c>
      <c r="K3" s="27" t="s">
        <v>52</v>
      </c>
      <c r="L3" s="28" t="s">
        <v>53</v>
      </c>
    </row>
    <row r="4" spans="1:12" s="1" customFormat="1" ht="63.75">
      <c r="A4" s="2">
        <v>40955</v>
      </c>
      <c r="B4" s="3" t="s">
        <v>30</v>
      </c>
      <c r="C4" s="3" t="s">
        <v>17</v>
      </c>
      <c r="D4" s="3" t="s">
        <v>16</v>
      </c>
      <c r="E4" s="16">
        <v>39965.2</v>
      </c>
      <c r="F4" s="4">
        <v>39965.2</v>
      </c>
      <c r="G4" s="4">
        <v>39965.2</v>
      </c>
      <c r="H4" s="4"/>
      <c r="I4" s="4"/>
      <c r="J4" s="4"/>
      <c r="K4" s="4"/>
      <c r="L4" s="4"/>
    </row>
    <row r="5" spans="1:12" s="1" customFormat="1" ht="31.5">
      <c r="A5" s="2">
        <v>40969</v>
      </c>
      <c r="B5" s="3" t="s">
        <v>29</v>
      </c>
      <c r="C5" s="3" t="s">
        <v>17</v>
      </c>
      <c r="D5" s="3" t="s">
        <v>16</v>
      </c>
      <c r="E5" s="16">
        <v>16393.5</v>
      </c>
      <c r="F5" s="4">
        <v>16393.5</v>
      </c>
      <c r="G5" s="4">
        <v>16393.5</v>
      </c>
      <c r="H5" s="4"/>
      <c r="I5" s="4"/>
      <c r="J5" s="4"/>
      <c r="K5" s="4"/>
      <c r="L5" s="4"/>
    </row>
    <row r="6" spans="1:8" ht="15">
      <c r="A6" s="39">
        <v>40970</v>
      </c>
      <c r="B6" s="5" t="s">
        <v>7</v>
      </c>
      <c r="C6" s="5" t="s">
        <v>5</v>
      </c>
      <c r="D6" s="36" t="s">
        <v>14</v>
      </c>
      <c r="E6" s="17">
        <v>7113.01</v>
      </c>
      <c r="F6" s="30">
        <f>SUM(E6:E9)</f>
        <v>14835.560000000001</v>
      </c>
      <c r="H6" s="30">
        <v>14835.56</v>
      </c>
    </row>
    <row r="7" spans="1:8" ht="15">
      <c r="A7" s="39"/>
      <c r="B7" s="5" t="s">
        <v>7</v>
      </c>
      <c r="C7" s="5" t="s">
        <v>5</v>
      </c>
      <c r="D7" s="36"/>
      <c r="E7" s="17">
        <v>5081.63</v>
      </c>
      <c r="F7" s="40"/>
      <c r="H7" s="30"/>
    </row>
    <row r="8" spans="1:8" ht="15">
      <c r="A8" s="39"/>
      <c r="B8" s="5" t="s">
        <v>6</v>
      </c>
      <c r="C8" s="5" t="s">
        <v>5</v>
      </c>
      <c r="D8" s="36"/>
      <c r="E8" s="17">
        <v>1155.54</v>
      </c>
      <c r="F8" s="40"/>
      <c r="H8" s="30"/>
    </row>
    <row r="9" spans="1:8" ht="15">
      <c r="A9" s="39"/>
      <c r="B9" s="5" t="s">
        <v>6</v>
      </c>
      <c r="C9" s="5" t="s">
        <v>5</v>
      </c>
      <c r="D9" s="36"/>
      <c r="E9" s="18">
        <v>1485.38</v>
      </c>
      <c r="F9" s="40"/>
      <c r="G9" s="7" t="s">
        <v>8</v>
      </c>
      <c r="H9" s="30"/>
    </row>
    <row r="10" spans="1:12" s="1" customFormat="1" ht="48">
      <c r="A10" s="2">
        <v>40970</v>
      </c>
      <c r="B10" s="3" t="s">
        <v>12</v>
      </c>
      <c r="C10" s="1" t="s">
        <v>13</v>
      </c>
      <c r="D10" s="1" t="s">
        <v>11</v>
      </c>
      <c r="E10" s="16">
        <v>757.25</v>
      </c>
      <c r="F10" s="4">
        <v>757.25</v>
      </c>
      <c r="G10" s="4"/>
      <c r="H10" s="4"/>
      <c r="I10" s="4">
        <v>757.25</v>
      </c>
      <c r="J10" s="4"/>
      <c r="K10" s="4"/>
      <c r="L10" s="4"/>
    </row>
    <row r="11" spans="1:12" s="1" customFormat="1" ht="31.5">
      <c r="A11" s="2">
        <v>40996</v>
      </c>
      <c r="B11" s="3" t="s">
        <v>15</v>
      </c>
      <c r="C11" s="3" t="s">
        <v>17</v>
      </c>
      <c r="D11" s="3" t="s">
        <v>16</v>
      </c>
      <c r="E11" s="16">
        <v>45600</v>
      </c>
      <c r="F11" s="4">
        <v>45600</v>
      </c>
      <c r="G11" s="4">
        <v>45600</v>
      </c>
      <c r="H11" s="4"/>
      <c r="I11" s="4"/>
      <c r="J11" s="4"/>
      <c r="K11" s="4"/>
      <c r="L11" s="4"/>
    </row>
    <row r="12" spans="1:12" s="3" customFormat="1" ht="127.5">
      <c r="A12" s="8">
        <v>41002</v>
      </c>
      <c r="B12" s="3" t="s">
        <v>32</v>
      </c>
      <c r="C12" s="3" t="s">
        <v>19</v>
      </c>
      <c r="D12" s="3" t="s">
        <v>18</v>
      </c>
      <c r="E12" s="19">
        <v>7800</v>
      </c>
      <c r="F12" s="35">
        <f>SUM(E12+E13)</f>
        <v>19200</v>
      </c>
      <c r="G12" s="23"/>
      <c r="H12" s="23"/>
      <c r="I12" s="23"/>
      <c r="J12" s="23">
        <v>7800</v>
      </c>
      <c r="K12" s="23"/>
      <c r="L12" s="23"/>
    </row>
    <row r="13" spans="1:12" s="3" customFormat="1" ht="144">
      <c r="A13" s="8">
        <v>41003</v>
      </c>
      <c r="B13" s="3" t="s">
        <v>33</v>
      </c>
      <c r="C13" s="3" t="s">
        <v>19</v>
      </c>
      <c r="D13" s="3" t="s">
        <v>18</v>
      </c>
      <c r="E13" s="19">
        <v>11400</v>
      </c>
      <c r="F13" s="36"/>
      <c r="G13" s="23"/>
      <c r="H13" s="23"/>
      <c r="I13" s="23"/>
      <c r="J13" s="23">
        <v>11400</v>
      </c>
      <c r="K13" s="23"/>
      <c r="L13" s="23"/>
    </row>
    <row r="14" spans="1:12" s="3" customFormat="1" ht="31.5">
      <c r="A14" s="8">
        <v>41010</v>
      </c>
      <c r="B14" s="3" t="s">
        <v>26</v>
      </c>
      <c r="C14" s="3" t="s">
        <v>17</v>
      </c>
      <c r="D14" s="3" t="s">
        <v>16</v>
      </c>
      <c r="E14" s="19">
        <v>7339</v>
      </c>
      <c r="F14" s="9">
        <v>7339</v>
      </c>
      <c r="G14" s="23">
        <v>7339</v>
      </c>
      <c r="H14" s="23"/>
      <c r="I14" s="23"/>
      <c r="J14" s="23"/>
      <c r="K14" s="23"/>
      <c r="L14" s="23"/>
    </row>
    <row r="15" spans="1:12" s="3" customFormat="1" ht="48">
      <c r="A15" s="8">
        <v>41031</v>
      </c>
      <c r="B15" s="3" t="s">
        <v>22</v>
      </c>
      <c r="D15" s="3" t="s">
        <v>11</v>
      </c>
      <c r="E15" s="19">
        <v>7408</v>
      </c>
      <c r="F15" s="9">
        <v>7408</v>
      </c>
      <c r="G15" s="23"/>
      <c r="H15" s="23"/>
      <c r="I15" s="23">
        <v>7408</v>
      </c>
      <c r="J15" s="23"/>
      <c r="K15" s="23"/>
      <c r="L15" s="23"/>
    </row>
    <row r="16" spans="1:8" ht="15.75">
      <c r="A16" s="10">
        <v>41051</v>
      </c>
      <c r="B16" s="3" t="s">
        <v>21</v>
      </c>
      <c r="C16" s="3" t="s">
        <v>5</v>
      </c>
      <c r="D16" s="3" t="s">
        <v>20</v>
      </c>
      <c r="E16" s="17">
        <v>20920.1</v>
      </c>
      <c r="F16" s="7">
        <v>20920.1</v>
      </c>
      <c r="H16" s="7">
        <v>20920.1</v>
      </c>
    </row>
    <row r="17" spans="1:12" s="1" customFormat="1" ht="111.75">
      <c r="A17" s="2">
        <v>41068</v>
      </c>
      <c r="B17" s="3" t="s">
        <v>24</v>
      </c>
      <c r="C17" s="3"/>
      <c r="D17" s="3" t="s">
        <v>23</v>
      </c>
      <c r="E17" s="16">
        <v>4000</v>
      </c>
      <c r="F17" s="37">
        <f>E17+E18</f>
        <v>8000</v>
      </c>
      <c r="G17" s="4"/>
      <c r="H17" s="4"/>
      <c r="I17" s="4"/>
      <c r="J17" s="4"/>
      <c r="K17" s="4">
        <v>8000</v>
      </c>
      <c r="L17" s="4"/>
    </row>
    <row r="18" spans="1:12" s="1" customFormat="1" ht="127.5">
      <c r="A18" s="2">
        <v>41068</v>
      </c>
      <c r="B18" s="3" t="s">
        <v>25</v>
      </c>
      <c r="C18" s="3"/>
      <c r="D18" s="3" t="s">
        <v>23</v>
      </c>
      <c r="E18" s="16">
        <v>4000</v>
      </c>
      <c r="F18" s="38"/>
      <c r="G18" s="4"/>
      <c r="H18" s="4"/>
      <c r="I18" s="4"/>
      <c r="J18" s="4"/>
      <c r="K18" s="4"/>
      <c r="L18" s="4"/>
    </row>
    <row r="19" spans="1:12" s="1" customFormat="1" ht="127.5">
      <c r="A19" s="2">
        <v>41141</v>
      </c>
      <c r="B19" s="3" t="s">
        <v>28</v>
      </c>
      <c r="C19" s="3"/>
      <c r="D19" s="3" t="s">
        <v>23</v>
      </c>
      <c r="E19" s="16">
        <v>4000</v>
      </c>
      <c r="F19" s="4">
        <v>4000</v>
      </c>
      <c r="G19" s="4"/>
      <c r="H19" s="4"/>
      <c r="I19" s="4"/>
      <c r="J19" s="4">
        <v>4000</v>
      </c>
      <c r="K19" s="4"/>
      <c r="L19" s="4"/>
    </row>
    <row r="20" spans="1:12" s="1" customFormat="1" ht="31.5">
      <c r="A20" s="2">
        <v>41152</v>
      </c>
      <c r="B20" s="3" t="s">
        <v>27</v>
      </c>
      <c r="C20" s="3" t="s">
        <v>17</v>
      </c>
      <c r="D20" s="3"/>
      <c r="E20" s="16">
        <v>16933.3</v>
      </c>
      <c r="F20" s="4">
        <v>16933.3</v>
      </c>
      <c r="G20" s="4">
        <v>16933.3</v>
      </c>
      <c r="H20" s="4"/>
      <c r="I20" s="4"/>
      <c r="J20" s="4"/>
      <c r="K20" s="4"/>
      <c r="L20" s="4"/>
    </row>
    <row r="21" spans="1:12" s="1" customFormat="1" ht="31.5">
      <c r="A21" s="2">
        <v>41159</v>
      </c>
      <c r="B21" s="3" t="s">
        <v>21</v>
      </c>
      <c r="C21" s="3" t="s">
        <v>5</v>
      </c>
      <c r="D21" s="3" t="s">
        <v>14</v>
      </c>
      <c r="E21" s="16">
        <v>13952.33</v>
      </c>
      <c r="F21" s="4">
        <v>13952.33</v>
      </c>
      <c r="G21" s="4"/>
      <c r="H21" s="4">
        <v>13952.33</v>
      </c>
      <c r="I21" s="4"/>
      <c r="J21" s="4"/>
      <c r="K21" s="4"/>
      <c r="L21" s="4"/>
    </row>
    <row r="22" spans="1:12" s="1" customFormat="1" ht="31.5">
      <c r="A22" s="6">
        <v>41179</v>
      </c>
      <c r="B22" s="3" t="s">
        <v>35</v>
      </c>
      <c r="C22" s="3" t="s">
        <v>34</v>
      </c>
      <c r="D22" s="3"/>
      <c r="E22" s="16">
        <v>3500</v>
      </c>
      <c r="F22" s="4">
        <v>3500</v>
      </c>
      <c r="G22" s="4"/>
      <c r="H22" s="4"/>
      <c r="I22" s="4"/>
      <c r="J22" s="4">
        <v>3500</v>
      </c>
      <c r="K22" s="4"/>
      <c r="L22" s="4"/>
    </row>
    <row r="23" spans="1:12" s="1" customFormat="1" ht="127.5">
      <c r="A23" s="2">
        <v>41194</v>
      </c>
      <c r="B23" s="3" t="s">
        <v>31</v>
      </c>
      <c r="C23" s="3" t="s">
        <v>19</v>
      </c>
      <c r="D23" s="3" t="s">
        <v>14</v>
      </c>
      <c r="E23" s="16">
        <v>7800</v>
      </c>
      <c r="F23" s="4">
        <v>7800</v>
      </c>
      <c r="G23" s="4"/>
      <c r="H23" s="4"/>
      <c r="I23" s="4"/>
      <c r="J23" s="4">
        <v>7800</v>
      </c>
      <c r="K23" s="4"/>
      <c r="L23" s="4"/>
    </row>
    <row r="24" spans="1:8" ht="15.75">
      <c r="A24" s="10">
        <v>41238</v>
      </c>
      <c r="B24" s="3" t="s">
        <v>21</v>
      </c>
      <c r="C24" s="3" t="s">
        <v>5</v>
      </c>
      <c r="D24" s="3"/>
      <c r="E24" s="17">
        <v>11841</v>
      </c>
      <c r="F24" s="7">
        <v>11841</v>
      </c>
      <c r="H24" s="7">
        <v>11841</v>
      </c>
    </row>
    <row r="25" spans="1:8" ht="15.75">
      <c r="A25" s="10">
        <v>41276</v>
      </c>
      <c r="B25" s="3" t="s">
        <v>21</v>
      </c>
      <c r="C25" s="3" t="s">
        <v>5</v>
      </c>
      <c r="D25" s="3"/>
      <c r="E25" s="17">
        <v>9970</v>
      </c>
      <c r="F25" s="7">
        <v>9970</v>
      </c>
      <c r="H25" s="7">
        <v>9970</v>
      </c>
    </row>
    <row r="26" spans="1:10" ht="15.75">
      <c r="A26" s="10">
        <v>41375</v>
      </c>
      <c r="B26" s="3" t="s">
        <v>37</v>
      </c>
      <c r="C26" s="3" t="s">
        <v>38</v>
      </c>
      <c r="D26" s="3"/>
      <c r="E26" s="17">
        <v>2400</v>
      </c>
      <c r="F26" s="7">
        <v>2400</v>
      </c>
      <c r="J26" s="7">
        <v>2400</v>
      </c>
    </row>
    <row r="27" spans="1:8" ht="15.75">
      <c r="A27" s="10">
        <v>41383</v>
      </c>
      <c r="B27" s="3" t="s">
        <v>21</v>
      </c>
      <c r="C27" s="3" t="s">
        <v>5</v>
      </c>
      <c r="D27" s="3"/>
      <c r="E27" s="20">
        <v>19241.36</v>
      </c>
      <c r="F27" s="14">
        <v>19241.36</v>
      </c>
      <c r="H27" s="7">
        <v>19241.36</v>
      </c>
    </row>
    <row r="28" spans="1:12" ht="15.75">
      <c r="A28" s="10">
        <v>41387</v>
      </c>
      <c r="B28" s="3" t="s">
        <v>40</v>
      </c>
      <c r="C28" s="3" t="s">
        <v>39</v>
      </c>
      <c r="D28" s="3"/>
      <c r="E28" s="17">
        <v>5250</v>
      </c>
      <c r="F28" s="7">
        <v>5250</v>
      </c>
      <c r="L28" s="7">
        <v>5250</v>
      </c>
    </row>
    <row r="29" spans="1:8" ht="15.75">
      <c r="A29" s="10">
        <v>41435</v>
      </c>
      <c r="B29" s="3" t="s">
        <v>21</v>
      </c>
      <c r="C29" s="3" t="s">
        <v>5</v>
      </c>
      <c r="D29" s="3"/>
      <c r="E29" s="17">
        <v>13793.22</v>
      </c>
      <c r="F29" s="7">
        <v>13793.22</v>
      </c>
      <c r="H29" s="7">
        <v>13793.22</v>
      </c>
    </row>
    <row r="30" spans="1:12" s="1" customFormat="1" ht="111.75">
      <c r="A30" s="15">
        <v>41445</v>
      </c>
      <c r="B30" s="3" t="s">
        <v>41</v>
      </c>
      <c r="C30" s="3" t="s">
        <v>5</v>
      </c>
      <c r="D30" s="3" t="s">
        <v>23</v>
      </c>
      <c r="E30" s="16">
        <v>4000</v>
      </c>
      <c r="F30" s="4">
        <v>4000</v>
      </c>
      <c r="G30" s="4"/>
      <c r="H30" s="4"/>
      <c r="I30" s="4">
        <v>4000</v>
      </c>
      <c r="J30" s="4"/>
      <c r="K30" s="4"/>
      <c r="L30" s="4"/>
    </row>
    <row r="31" spans="2:10" ht="15">
      <c r="B31" s="3"/>
      <c r="C31" s="3"/>
      <c r="D31" s="3"/>
      <c r="F31" s="7"/>
      <c r="J31" s="7">
        <v>7500</v>
      </c>
    </row>
    <row r="32" spans="2:4" ht="15.75">
      <c r="B32" s="3"/>
      <c r="C32" s="3" t="s">
        <v>8</v>
      </c>
      <c r="D32" s="3"/>
    </row>
    <row r="33" spans="1:12" ht="15">
      <c r="A33" s="32" t="s">
        <v>43</v>
      </c>
      <c r="B33" s="32"/>
      <c r="C33" s="32"/>
      <c r="D33" s="32"/>
      <c r="E33" s="21">
        <f>SUM(E4:E32)</f>
        <v>293099.81999999995</v>
      </c>
      <c r="F33" s="11">
        <f>SUM(F4:F32)</f>
        <v>293099.81999999995</v>
      </c>
      <c r="G33" s="11">
        <f aca="true" t="shared" si="0" ref="G33:L33">SUM(G4:G32)</f>
        <v>126231</v>
      </c>
      <c r="H33" s="11">
        <f t="shared" si="0"/>
        <v>104553.56999999999</v>
      </c>
      <c r="I33" s="11">
        <f t="shared" si="0"/>
        <v>12165.25</v>
      </c>
      <c r="J33" s="11">
        <f t="shared" si="0"/>
        <v>44400</v>
      </c>
      <c r="K33" s="11">
        <f t="shared" si="0"/>
        <v>8000</v>
      </c>
      <c r="L33" s="11">
        <f t="shared" si="0"/>
        <v>5250</v>
      </c>
    </row>
    <row r="34" spans="1:12" ht="15">
      <c r="A34" s="32" t="s">
        <v>36</v>
      </c>
      <c r="B34" s="32"/>
      <c r="C34" s="32"/>
      <c r="D34" s="32"/>
      <c r="E34" s="17">
        <f>300000-E33</f>
        <v>6900.180000000051</v>
      </c>
      <c r="G34" s="29">
        <f aca="true" t="shared" si="1" ref="G34:L34">G33/300600</f>
        <v>0.41993013972055887</v>
      </c>
      <c r="H34" s="29">
        <f t="shared" si="1"/>
        <v>0.34781626746506983</v>
      </c>
      <c r="I34" s="29">
        <f t="shared" si="1"/>
        <v>0.04046989354624085</v>
      </c>
      <c r="J34" s="29">
        <f t="shared" si="1"/>
        <v>0.14770459081836326</v>
      </c>
      <c r="K34" s="29">
        <f t="shared" si="1"/>
        <v>0.02661343978709248</v>
      </c>
      <c r="L34" s="29">
        <f t="shared" si="1"/>
        <v>0.01746506986027944</v>
      </c>
    </row>
    <row r="35" spans="1:12" s="3" customFormat="1" ht="15.75">
      <c r="A35" s="8" t="s">
        <v>44</v>
      </c>
      <c r="B35" s="3" t="s">
        <v>45</v>
      </c>
      <c r="D35" s="3" t="s">
        <v>46</v>
      </c>
      <c r="E35" s="19">
        <v>7500</v>
      </c>
      <c r="G35" s="23"/>
      <c r="H35" s="23"/>
      <c r="I35" s="23"/>
      <c r="J35" s="23"/>
      <c r="K35" s="23"/>
      <c r="L35" s="23"/>
    </row>
    <row r="36" spans="1:5" ht="15">
      <c r="A36" s="31" t="s">
        <v>47</v>
      </c>
      <c r="B36" s="31"/>
      <c r="C36" s="31"/>
      <c r="D36" s="31"/>
      <c r="E36" s="17" t="s">
        <v>8</v>
      </c>
    </row>
    <row r="38" ht="15">
      <c r="B38" s="5" t="s">
        <v>8</v>
      </c>
    </row>
    <row r="39" ht="15">
      <c r="F39" s="5" t="s">
        <v>8</v>
      </c>
    </row>
    <row r="46" ht="15">
      <c r="A46" s="10" t="s">
        <v>8</v>
      </c>
    </row>
  </sheetData>
  <sheetProtection/>
  <mergeCells count="11">
    <mergeCell ref="F6:F9"/>
    <mergeCell ref="H6:H9"/>
    <mergeCell ref="A36:D36"/>
    <mergeCell ref="A34:D34"/>
    <mergeCell ref="A1:E1"/>
    <mergeCell ref="A2:E2"/>
    <mergeCell ref="A33:D33"/>
    <mergeCell ref="F12:F13"/>
    <mergeCell ref="F17:F18"/>
    <mergeCell ref="A6:A9"/>
    <mergeCell ref="D6:D9"/>
  </mergeCells>
  <printOptions/>
  <pageMargins left="0.7" right="0.7" top="0.75" bottom="0.75" header="0.3" footer="0.3"/>
  <pageSetup fitToHeight="2" fitToWidth="1" horizontalDpi="360" verticalDpi="360" orientation="portrait" scale="53"/>
  <ignoredErrors>
    <ignoredError sqref="F6"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cp:lastPrinted>2013-01-30T13:48:24Z</cp:lastPrinted>
  <dcterms:created xsi:type="dcterms:W3CDTF">2012-09-01T17:21:49Z</dcterms:created>
  <dcterms:modified xsi:type="dcterms:W3CDTF">2019-08-06T19:49:17Z</dcterms:modified>
  <cp:category/>
  <cp:version/>
  <cp:contentType/>
  <cp:contentStatus/>
</cp:coreProperties>
</file>